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3.242.160.222\운영지원팀\2. 회계 및 서무(허정윤)\3. 예산관련(본예산, 추경, 신청, 정산, 결산)\2023년\결산\"/>
    </mc:Choice>
  </mc:AlternateContent>
  <xr:revisionPtr revIDLastSave="0" documentId="8_{FEDA859B-0C04-43A5-9707-2C643D22FC50}" xr6:coauthVersionLast="36" xr6:coauthVersionMax="36" xr10:uidLastSave="{00000000-0000-0000-0000-000000000000}"/>
  <bookViews>
    <workbookView xWindow="0" yWindow="0" windowWidth="28800" windowHeight="12180" xr2:uid="{09F2228F-B665-4651-A0D8-B5A2A8E995C4}"/>
  </bookViews>
  <sheets>
    <sheet name="1) 총괄표" sheetId="1" r:id="rId1"/>
  </sheets>
  <externalReferences>
    <externalReference r:id="rId2"/>
  </externalReferences>
  <definedNames>
    <definedName name="_xlnm.Print_Area">#REF!</definedName>
    <definedName name="_xlnm.Print_Titles" localSheetId="0">'1) 총괄표'!$2:$5</definedName>
    <definedName name="_xlnm.Print_Titles">#REF!</definedName>
    <definedName name="희망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L18" i="1"/>
  <c r="K18" i="1"/>
  <c r="J17" i="1"/>
  <c r="L17" i="1" s="1"/>
  <c r="I17" i="1"/>
  <c r="L16" i="1"/>
  <c r="K16" i="1"/>
  <c r="F16" i="1"/>
  <c r="E16" i="1"/>
  <c r="J15" i="1"/>
  <c r="L15" i="1" s="1"/>
  <c r="I15" i="1"/>
  <c r="D15" i="1"/>
  <c r="F15" i="1" s="1"/>
  <c r="C15" i="1"/>
  <c r="L14" i="1"/>
  <c r="K14" i="1"/>
  <c r="F14" i="1"/>
  <c r="E14" i="1"/>
  <c r="J13" i="1"/>
  <c r="L13" i="1" s="1"/>
  <c r="I13" i="1"/>
  <c r="D13" i="1"/>
  <c r="F13" i="1" s="1"/>
  <c r="C13" i="1"/>
  <c r="L12" i="1"/>
  <c r="K12" i="1"/>
  <c r="F12" i="1"/>
  <c r="E12" i="1"/>
  <c r="J11" i="1"/>
  <c r="L11" i="1" s="1"/>
  <c r="I11" i="1"/>
  <c r="D11" i="1"/>
  <c r="F11" i="1" s="1"/>
  <c r="C11" i="1"/>
  <c r="L10" i="1"/>
  <c r="K10" i="1"/>
  <c r="F10" i="1"/>
  <c r="E10" i="1"/>
  <c r="L9" i="1"/>
  <c r="K9" i="1"/>
  <c r="F9" i="1"/>
  <c r="D9" i="1"/>
  <c r="E9" i="1" s="1"/>
  <c r="C9" i="1"/>
  <c r="L8" i="1"/>
  <c r="K8" i="1"/>
  <c r="F8" i="1"/>
  <c r="E8" i="1"/>
  <c r="L7" i="1"/>
  <c r="J7" i="1"/>
  <c r="K7" i="1" s="1"/>
  <c r="I7" i="1"/>
  <c r="I6" i="1" s="1"/>
  <c r="F7" i="1"/>
  <c r="D7" i="1"/>
  <c r="E7" i="1" s="1"/>
  <c r="C7" i="1"/>
  <c r="C6" i="1"/>
  <c r="E11" i="1" l="1"/>
  <c r="K11" i="1"/>
  <c r="E13" i="1"/>
  <c r="K13" i="1"/>
  <c r="E15" i="1"/>
  <c r="K15" i="1"/>
  <c r="K17" i="1"/>
  <c r="D6" i="1"/>
  <c r="J6" i="1"/>
  <c r="E6" i="1" l="1"/>
  <c r="F6" i="1"/>
  <c r="K6" i="1"/>
  <c r="L6" i="1"/>
</calcChain>
</file>

<file path=xl/sharedStrings.xml><?xml version="1.0" encoding="utf-8"?>
<sst xmlns="http://schemas.openxmlformats.org/spreadsheetml/2006/main" count="52" uniqueCount="29">
  <si>
    <r>
      <t>2023년 결산 총괄표</t>
    </r>
    <r>
      <rPr>
        <sz val="16"/>
        <color theme="1"/>
        <rFont val="맑은 고딕"/>
        <family val="3"/>
        <charset val="129"/>
        <scheme val="minor"/>
      </rPr>
      <t xml:space="preserve"> (북부희망케어센터)</t>
    </r>
    <phoneticPr fontId="4" type="noConversion"/>
  </si>
  <si>
    <t>(단위:원, %)</t>
    <phoneticPr fontId="4" type="noConversion"/>
  </si>
  <si>
    <t>세  입</t>
    <phoneticPr fontId="4" type="noConversion"/>
  </si>
  <si>
    <t>세  출</t>
    <phoneticPr fontId="4" type="noConversion"/>
  </si>
  <si>
    <t>예 산 과 목</t>
    <phoneticPr fontId="4" type="noConversion"/>
  </si>
  <si>
    <t>예산액
(A)</t>
    <phoneticPr fontId="4" type="noConversion"/>
  </si>
  <si>
    <t>결산액
(B)</t>
    <phoneticPr fontId="4" type="noConversion"/>
  </si>
  <si>
    <t>증감
(B-A)</t>
    <phoneticPr fontId="4" type="noConversion"/>
  </si>
  <si>
    <t>집행률
(A/B)</t>
    <phoneticPr fontId="4" type="noConversion"/>
  </si>
  <si>
    <t>관</t>
    <phoneticPr fontId="4" type="noConversion"/>
  </si>
  <si>
    <t>항</t>
    <phoneticPr fontId="4" type="noConversion"/>
  </si>
  <si>
    <t>총    계</t>
    <phoneticPr fontId="4" type="noConversion"/>
  </si>
  <si>
    <t>보조금
수입</t>
    <phoneticPr fontId="4" type="noConversion"/>
  </si>
  <si>
    <t>소    계</t>
    <phoneticPr fontId="4" type="noConversion"/>
  </si>
  <si>
    <t>사무비</t>
    <phoneticPr fontId="4" type="noConversion"/>
  </si>
  <si>
    <t>보조금</t>
    <phoneticPr fontId="4" type="noConversion"/>
  </si>
  <si>
    <t>인건비</t>
    <phoneticPr fontId="4" type="noConversion"/>
  </si>
  <si>
    <t>후원금
수입</t>
    <phoneticPr fontId="4" type="noConversion"/>
  </si>
  <si>
    <t>업무추진비</t>
    <phoneticPr fontId="4" type="noConversion"/>
  </si>
  <si>
    <t>후원금</t>
    <phoneticPr fontId="4" type="noConversion"/>
  </si>
  <si>
    <t>운영비</t>
    <phoneticPr fontId="4" type="noConversion"/>
  </si>
  <si>
    <t>전입금</t>
    <phoneticPr fontId="4" type="noConversion"/>
  </si>
  <si>
    <t>재산
조성비</t>
    <phoneticPr fontId="4" type="noConversion"/>
  </si>
  <si>
    <t>시설비</t>
    <phoneticPr fontId="4" type="noConversion"/>
  </si>
  <si>
    <t>잡수입</t>
    <phoneticPr fontId="4" type="noConversion"/>
  </si>
  <si>
    <t>사업비</t>
    <phoneticPr fontId="4" type="noConversion"/>
  </si>
  <si>
    <t>이월금</t>
    <phoneticPr fontId="4" type="noConversion"/>
  </si>
  <si>
    <t>예비비 및 기타</t>
    <phoneticPr fontId="4" type="noConversion"/>
  </si>
  <si>
    <t>차기이월금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</si>
</sst>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;\△#,##0"/>
    <numFmt numFmtId="177" formatCode="0.0_);[Red]\(0.0\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176" fontId="6" fillId="0" borderId="0" xfId="0" applyNumberFormat="1" applyFont="1" applyAlignment="1">
      <alignment horizontal="right" vertical="center" wrapText="1"/>
    </xf>
    <xf numFmtId="177" fontId="6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177" fontId="5" fillId="0" borderId="15" xfId="0" applyNumberFormat="1" applyFont="1" applyFill="1" applyBorder="1" applyAlignment="1">
      <alignment horizontal="center" vertical="center" wrapText="1"/>
    </xf>
    <xf numFmtId="176" fontId="5" fillId="0" borderId="16" xfId="0" applyNumberFormat="1" applyFont="1" applyFill="1" applyBorder="1" applyAlignment="1">
      <alignment horizontal="center" vertical="center" wrapText="1"/>
    </xf>
    <xf numFmtId="177" fontId="5" fillId="0" borderId="1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18" xfId="0" applyNumberFormat="1" applyFont="1" applyFill="1" applyBorder="1" applyAlignment="1">
      <alignment horizontal="right" vertical="center" wrapText="1"/>
    </xf>
    <xf numFmtId="176" fontId="7" fillId="2" borderId="19" xfId="0" applyNumberFormat="1" applyFont="1" applyFill="1" applyBorder="1" applyAlignment="1">
      <alignment horizontal="right" vertical="center" wrapText="1"/>
    </xf>
    <xf numFmtId="177" fontId="7" fillId="2" borderId="2" xfId="0" applyNumberFormat="1" applyFont="1" applyFill="1" applyBorder="1" applyAlignment="1">
      <alignment horizontal="right" vertical="center" wrapText="1"/>
    </xf>
    <xf numFmtId="176" fontId="7" fillId="2" borderId="20" xfId="0" applyNumberFormat="1" applyFont="1" applyFill="1" applyBorder="1" applyAlignment="1">
      <alignment horizontal="right" vertical="center" wrapText="1"/>
    </xf>
    <xf numFmtId="177" fontId="7" fillId="2" borderId="21" xfId="0" applyNumberFormat="1" applyFont="1" applyFill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176" fontId="7" fillId="3" borderId="24" xfId="0" applyNumberFormat="1" applyFont="1" applyFill="1" applyBorder="1" applyAlignment="1">
      <alignment horizontal="right" vertical="center" wrapText="1"/>
    </xf>
    <xf numFmtId="177" fontId="7" fillId="3" borderId="5" xfId="0" applyNumberFormat="1" applyFont="1" applyFill="1" applyBorder="1" applyAlignment="1">
      <alignment horizontal="right" vertical="center" wrapText="1"/>
    </xf>
    <xf numFmtId="176" fontId="7" fillId="3" borderId="25" xfId="0" applyNumberFormat="1" applyFont="1" applyFill="1" applyBorder="1" applyAlignment="1">
      <alignment horizontal="right" vertical="center" wrapText="1"/>
    </xf>
    <xf numFmtId="177" fontId="7" fillId="3" borderId="26" xfId="0" applyNumberFormat="1" applyFont="1" applyFill="1" applyBorder="1" applyAlignment="1">
      <alignment horizontal="right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76" fontId="10" fillId="0" borderId="28" xfId="0" applyNumberFormat="1" applyFont="1" applyFill="1" applyBorder="1" applyAlignment="1">
      <alignment horizontal="right" vertical="center" wrapText="1"/>
    </xf>
    <xf numFmtId="177" fontId="10" fillId="0" borderId="29" xfId="0" applyNumberFormat="1" applyFont="1" applyFill="1" applyBorder="1" applyAlignment="1">
      <alignment horizontal="right" vertical="center" wrapText="1"/>
    </xf>
    <xf numFmtId="0" fontId="8" fillId="0" borderId="30" xfId="0" applyFont="1" applyBorder="1" applyAlignment="1">
      <alignment horizontal="center" vertical="center" wrapText="1"/>
    </xf>
    <xf numFmtId="176" fontId="10" fillId="0" borderId="23" xfId="0" applyNumberFormat="1" applyFont="1" applyFill="1" applyBorder="1" applyAlignment="1">
      <alignment horizontal="right" vertical="center" wrapText="1"/>
    </xf>
    <xf numFmtId="177" fontId="10" fillId="0" borderId="26" xfId="0" applyNumberFormat="1" applyFont="1" applyFill="1" applyBorder="1" applyAlignment="1">
      <alignment horizontal="right" vertical="center" wrapText="1"/>
    </xf>
    <xf numFmtId="176" fontId="7" fillId="3" borderId="28" xfId="0" applyNumberFormat="1" applyFont="1" applyFill="1" applyBorder="1" applyAlignment="1">
      <alignment horizontal="right" vertical="center" wrapText="1"/>
    </xf>
    <xf numFmtId="176" fontId="7" fillId="3" borderId="28" xfId="1" applyNumberFormat="1" applyFont="1" applyFill="1" applyBorder="1" applyAlignment="1">
      <alignment horizontal="right" vertical="center" wrapText="1"/>
    </xf>
    <xf numFmtId="177" fontId="7" fillId="3" borderId="29" xfId="1" applyNumberFormat="1" applyFont="1" applyFill="1" applyBorder="1" applyAlignment="1">
      <alignment horizontal="right" vertical="center" wrapText="1"/>
    </xf>
    <xf numFmtId="177" fontId="7" fillId="3" borderId="29" xfId="0" applyNumberFormat="1" applyFont="1" applyFill="1" applyBorder="1" applyAlignment="1">
      <alignment horizontal="right" vertical="center" wrapText="1"/>
    </xf>
    <xf numFmtId="176" fontId="7" fillId="3" borderId="23" xfId="1" applyNumberFormat="1" applyFont="1" applyFill="1" applyBorder="1" applyAlignment="1">
      <alignment horizontal="right" vertical="center" wrapText="1"/>
    </xf>
    <xf numFmtId="177" fontId="7" fillId="3" borderId="26" xfId="1" applyNumberFormat="1" applyFont="1" applyFill="1" applyBorder="1" applyAlignment="1">
      <alignment horizontal="right" vertical="center" wrapText="1"/>
    </xf>
    <xf numFmtId="0" fontId="9" fillId="0" borderId="28" xfId="0" applyFont="1" applyFill="1" applyBorder="1" applyAlignment="1">
      <alignment horizontal="center" vertical="center" wrapText="1"/>
    </xf>
    <xf numFmtId="176" fontId="7" fillId="3" borderId="23" xfId="0" applyNumberFormat="1" applyFont="1" applyFill="1" applyBorder="1" applyAlignment="1">
      <alignment horizontal="right" vertical="center" wrapText="1"/>
    </xf>
    <xf numFmtId="176" fontId="10" fillId="0" borderId="28" xfId="1" applyNumberFormat="1" applyFont="1" applyFill="1" applyBorder="1" applyAlignment="1">
      <alignment horizontal="right" vertical="center" wrapText="1"/>
    </xf>
    <xf numFmtId="177" fontId="10" fillId="0" borderId="29" xfId="1" applyNumberFormat="1" applyFont="1" applyFill="1" applyBorder="1" applyAlignment="1">
      <alignment horizontal="right"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right" vertical="center" wrapText="1"/>
    </xf>
    <xf numFmtId="176" fontId="10" fillId="4" borderId="32" xfId="0" applyNumberFormat="1" applyFont="1" applyFill="1" applyBorder="1" applyAlignment="1">
      <alignment horizontal="right" vertical="center" wrapText="1"/>
    </xf>
    <xf numFmtId="177" fontId="10" fillId="4" borderId="33" xfId="0" applyNumberFormat="1" applyFont="1" applyFill="1" applyBorder="1" applyAlignment="1">
      <alignment horizontal="right" vertical="center" wrapText="1"/>
    </xf>
    <xf numFmtId="176" fontId="10" fillId="0" borderId="23" xfId="1" applyNumberFormat="1" applyFont="1" applyFill="1" applyBorder="1" applyAlignment="1">
      <alignment horizontal="right" vertical="center" wrapText="1"/>
    </xf>
    <xf numFmtId="177" fontId="10" fillId="0" borderId="26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177" fontId="0" fillId="0" borderId="0" xfId="0" applyNumberFormat="1" applyBorder="1">
      <alignment vertical="center"/>
    </xf>
    <xf numFmtId="176" fontId="10" fillId="4" borderId="34" xfId="0" applyNumberFormat="1" applyFont="1" applyFill="1" applyBorder="1" applyAlignment="1">
      <alignment horizontal="right" vertical="center" wrapText="1"/>
    </xf>
    <xf numFmtId="177" fontId="10" fillId="4" borderId="35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176" fontId="11" fillId="0" borderId="0" xfId="1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Border="1" applyAlignment="1">
      <alignment horizontal="right" vertical="center" wrapText="1"/>
    </xf>
    <xf numFmtId="177" fontId="1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left" vertical="center" wrapText="1"/>
    </xf>
    <xf numFmtId="176" fontId="10" fillId="0" borderId="0" xfId="1" applyNumberFormat="1" applyFont="1" applyFill="1" applyBorder="1" applyAlignment="1">
      <alignment horizontal="right" vertical="center" wrapText="1"/>
    </xf>
    <xf numFmtId="177" fontId="10" fillId="0" borderId="0" xfId="1" applyNumberFormat="1" applyFont="1" applyFill="1" applyBorder="1" applyAlignment="1">
      <alignment horizontal="right" vertical="center" wrapText="1"/>
    </xf>
    <xf numFmtId="176" fontId="10" fillId="0" borderId="0" xfId="0" applyNumberFormat="1" applyFont="1" applyBorder="1" applyAlignment="1">
      <alignment horizontal="right" vertical="center" wrapText="1"/>
    </xf>
    <xf numFmtId="176" fontId="10" fillId="4" borderId="0" xfId="1" applyNumberFormat="1" applyFont="1" applyFill="1" applyBorder="1" applyAlignment="1">
      <alignment horizontal="right" vertical="center" wrapText="1"/>
    </xf>
    <xf numFmtId="177" fontId="10" fillId="4" borderId="0" xfId="1" applyNumberFormat="1" applyFont="1" applyFill="1" applyBorder="1" applyAlignment="1">
      <alignment horizontal="right" vertical="center" wrapText="1"/>
    </xf>
    <xf numFmtId="176" fontId="10" fillId="0" borderId="0" xfId="1" applyNumberFormat="1" applyFont="1" applyBorder="1" applyAlignment="1">
      <alignment horizontal="right" vertical="center" wrapText="1"/>
    </xf>
    <xf numFmtId="176" fontId="10" fillId="4" borderId="0" xfId="0" applyNumberFormat="1" applyFont="1" applyFill="1" applyBorder="1" applyAlignment="1">
      <alignment horizontal="right" vertical="center" wrapText="1"/>
    </xf>
    <xf numFmtId="177" fontId="10" fillId="4" borderId="0" xfId="0" applyNumberFormat="1" applyFont="1" applyFill="1" applyBorder="1" applyAlignment="1">
      <alignment horizontal="right" vertical="center" wrapText="1"/>
    </xf>
    <xf numFmtId="177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45380;%20&#44208;&#49328;&#49436;(&#48513;&#48512;&#55148;&#47581;&#52992;&#50612;&#49468;&#53552;)_&#48537;&#51076;&#49436;&#47448;/2.%202023&#45380;%20&#44208;&#49328;%20&#50504;&#44148;&#51088;&#47308;%20(&#48513;&#48512;&#55148;&#47581;&#52992;&#50612;&#49468;&#5355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 총괄표"/>
      <sheetName val="2) 세입 세부내역"/>
      <sheetName val="3) 세출 세부내역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DD5DD-6711-4DEB-AF1B-E536CDFD6695}">
  <sheetPr>
    <pageSetUpPr fitToPage="1"/>
  </sheetPr>
  <dimension ref="A1:M36"/>
  <sheetViews>
    <sheetView tabSelected="1" zoomScale="70" zoomScaleNormal="70" workbookViewId="0">
      <pane ySplit="5" topLeftCell="A6" activePane="bottomLeft" state="frozen"/>
      <selection activeCell="L35" sqref="L35"/>
      <selection pane="bottomLeft" activeCell="K30" sqref="K30"/>
    </sheetView>
  </sheetViews>
  <sheetFormatPr defaultRowHeight="16.5" x14ac:dyDescent="0.3"/>
  <cols>
    <col min="1" max="1" width="9" style="3"/>
    <col min="2" max="2" width="11.375" style="4" customWidth="1"/>
    <col min="3" max="4" width="12.625" style="5" customWidth="1"/>
    <col min="5" max="5" width="14.75" style="5" bestFit="1" customWidth="1"/>
    <col min="6" max="6" width="12.625" style="84" customWidth="1"/>
    <col min="7" max="7" width="12.25" style="3" customWidth="1"/>
    <col min="8" max="8" width="11.375" style="4" customWidth="1"/>
    <col min="9" max="10" width="12.625" style="5" customWidth="1"/>
    <col min="11" max="11" width="13.125" style="5" bestFit="1" customWidth="1"/>
    <col min="12" max="12" width="12.625" style="84" customWidth="1"/>
  </cols>
  <sheetData>
    <row r="1" spans="1:12" s="2" customFormat="1" ht="29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25" thickBot="1" x14ac:dyDescent="0.35">
      <c r="E2" s="6"/>
      <c r="F2" s="7"/>
      <c r="K2" s="6"/>
      <c r="L2" s="7" t="s">
        <v>1</v>
      </c>
    </row>
    <row r="3" spans="1:12" ht="20.100000000000001" customHeight="1" x14ac:dyDescent="0.3">
      <c r="A3" s="8" t="s">
        <v>2</v>
      </c>
      <c r="B3" s="9"/>
      <c r="C3" s="9"/>
      <c r="D3" s="9"/>
      <c r="E3" s="9"/>
      <c r="F3" s="9"/>
      <c r="G3" s="8" t="s">
        <v>3</v>
      </c>
      <c r="H3" s="9"/>
      <c r="I3" s="9"/>
      <c r="J3" s="9"/>
      <c r="K3" s="9"/>
      <c r="L3" s="10"/>
    </row>
    <row r="4" spans="1:12" ht="20.100000000000001" customHeight="1" x14ac:dyDescent="0.3">
      <c r="A4" s="11" t="s">
        <v>4</v>
      </c>
      <c r="B4" s="12"/>
      <c r="C4" s="13" t="s">
        <v>5</v>
      </c>
      <c r="D4" s="13" t="s">
        <v>6</v>
      </c>
      <c r="E4" s="14" t="s">
        <v>7</v>
      </c>
      <c r="F4" s="15" t="s">
        <v>8</v>
      </c>
      <c r="G4" s="11" t="s">
        <v>4</v>
      </c>
      <c r="H4" s="12"/>
      <c r="I4" s="16" t="s">
        <v>5</v>
      </c>
      <c r="J4" s="13" t="s">
        <v>6</v>
      </c>
      <c r="K4" s="17" t="s">
        <v>7</v>
      </c>
      <c r="L4" s="18" t="s">
        <v>8</v>
      </c>
    </row>
    <row r="5" spans="1:12" ht="20.100000000000001" customHeight="1" thickBot="1" x14ac:dyDescent="0.35">
      <c r="A5" s="19" t="s">
        <v>9</v>
      </c>
      <c r="B5" s="20" t="s">
        <v>10</v>
      </c>
      <c r="C5" s="21"/>
      <c r="D5" s="21"/>
      <c r="E5" s="22"/>
      <c r="F5" s="23"/>
      <c r="G5" s="19" t="s">
        <v>9</v>
      </c>
      <c r="H5" s="20" t="s">
        <v>10</v>
      </c>
      <c r="I5" s="21"/>
      <c r="J5" s="21"/>
      <c r="K5" s="24"/>
      <c r="L5" s="25"/>
    </row>
    <row r="6" spans="1:12" ht="20.100000000000001" customHeight="1" x14ac:dyDescent="0.3">
      <c r="A6" s="26" t="s">
        <v>11</v>
      </c>
      <c r="B6" s="27"/>
      <c r="C6" s="28">
        <f>C7+C9+C11+C13+C15</f>
        <v>1494380611</v>
      </c>
      <c r="D6" s="28">
        <f>D7+D9+D11+D13+D15</f>
        <v>1522907147</v>
      </c>
      <c r="E6" s="29">
        <f>D6-C6</f>
        <v>28526536</v>
      </c>
      <c r="F6" s="30">
        <f>IFERROR(ROUND(D6/C6*100,1),0)</f>
        <v>101.9</v>
      </c>
      <c r="G6" s="26" t="s">
        <v>11</v>
      </c>
      <c r="H6" s="27"/>
      <c r="I6" s="28">
        <f>I7+I11+I13+I15+I17</f>
        <v>1494380611</v>
      </c>
      <c r="J6" s="28">
        <f>J7+J11+J13+J15+J17</f>
        <v>1522907147</v>
      </c>
      <c r="K6" s="31">
        <f>J6-I6</f>
        <v>28526536</v>
      </c>
      <c r="L6" s="32">
        <f>IFERROR(ROUND(J6/I6*100,1),0)</f>
        <v>101.9</v>
      </c>
    </row>
    <row r="7" spans="1:12" ht="24.95" customHeight="1" x14ac:dyDescent="0.3">
      <c r="A7" s="33" t="s">
        <v>12</v>
      </c>
      <c r="B7" s="34" t="s">
        <v>13</v>
      </c>
      <c r="C7" s="35">
        <f>C8</f>
        <v>790415000</v>
      </c>
      <c r="D7" s="35">
        <f>D8</f>
        <v>790415000</v>
      </c>
      <c r="E7" s="35">
        <f t="shared" ref="E7:E16" si="0">D7-C7</f>
        <v>0</v>
      </c>
      <c r="F7" s="36">
        <f t="shared" ref="F7:F16" si="1">IFERROR(ROUND(D7/C7*100,1),0)</f>
        <v>100</v>
      </c>
      <c r="G7" s="33" t="s">
        <v>14</v>
      </c>
      <c r="H7" s="34" t="s">
        <v>13</v>
      </c>
      <c r="I7" s="35">
        <f>SUM(I8:I10)</f>
        <v>774657815</v>
      </c>
      <c r="J7" s="35">
        <f>SUM(J8:J10)</f>
        <v>708774306</v>
      </c>
      <c r="K7" s="37">
        <f t="shared" ref="K7:K18" si="2">J7-I7</f>
        <v>-65883509</v>
      </c>
      <c r="L7" s="38">
        <f t="shared" ref="L7:L18" si="3">IFERROR(ROUND(J7/I7*100,1),0)</f>
        <v>91.5</v>
      </c>
    </row>
    <row r="8" spans="1:12" ht="24.95" customHeight="1" x14ac:dyDescent="0.3">
      <c r="A8" s="39"/>
      <c r="B8" s="40" t="s">
        <v>15</v>
      </c>
      <c r="C8" s="41">
        <v>790415000</v>
      </c>
      <c r="D8" s="41">
        <v>790415000</v>
      </c>
      <c r="E8" s="41">
        <f t="shared" si="0"/>
        <v>0</v>
      </c>
      <c r="F8" s="42">
        <f t="shared" si="1"/>
        <v>100</v>
      </c>
      <c r="G8" s="43"/>
      <c r="H8" s="40" t="s">
        <v>16</v>
      </c>
      <c r="I8" s="41">
        <v>669481700</v>
      </c>
      <c r="J8" s="41">
        <v>625595920</v>
      </c>
      <c r="K8" s="44">
        <f t="shared" si="2"/>
        <v>-43885780</v>
      </c>
      <c r="L8" s="45">
        <f t="shared" si="3"/>
        <v>93.4</v>
      </c>
    </row>
    <row r="9" spans="1:12" ht="24.95" customHeight="1" x14ac:dyDescent="0.3">
      <c r="A9" s="33" t="s">
        <v>17</v>
      </c>
      <c r="B9" s="34" t="s">
        <v>13</v>
      </c>
      <c r="C9" s="46">
        <f>C10</f>
        <v>527430000</v>
      </c>
      <c r="D9" s="46">
        <f>D10</f>
        <v>490838505</v>
      </c>
      <c r="E9" s="47">
        <f t="shared" si="0"/>
        <v>-36591495</v>
      </c>
      <c r="F9" s="48">
        <f t="shared" si="1"/>
        <v>93.1</v>
      </c>
      <c r="G9" s="43"/>
      <c r="H9" s="40" t="s">
        <v>18</v>
      </c>
      <c r="I9" s="41">
        <v>7914000</v>
      </c>
      <c r="J9" s="41">
        <v>5996710</v>
      </c>
      <c r="K9" s="44">
        <f t="shared" si="2"/>
        <v>-1917290</v>
      </c>
      <c r="L9" s="45">
        <f t="shared" si="3"/>
        <v>75.8</v>
      </c>
    </row>
    <row r="10" spans="1:12" ht="24.95" customHeight="1" x14ac:dyDescent="0.3">
      <c r="A10" s="39"/>
      <c r="B10" s="40" t="s">
        <v>19</v>
      </c>
      <c r="C10" s="41">
        <v>527430000</v>
      </c>
      <c r="D10" s="41">
        <v>490838505</v>
      </c>
      <c r="E10" s="41">
        <f t="shared" si="0"/>
        <v>-36591495</v>
      </c>
      <c r="F10" s="42">
        <f t="shared" si="1"/>
        <v>93.1</v>
      </c>
      <c r="G10" s="39"/>
      <c r="H10" s="40" t="s">
        <v>20</v>
      </c>
      <c r="I10" s="41">
        <v>97262115</v>
      </c>
      <c r="J10" s="41">
        <v>77181676</v>
      </c>
      <c r="K10" s="44">
        <f t="shared" si="2"/>
        <v>-20080439</v>
      </c>
      <c r="L10" s="45">
        <f t="shared" si="3"/>
        <v>79.400000000000006</v>
      </c>
    </row>
    <row r="11" spans="1:12" ht="24.95" customHeight="1" x14ac:dyDescent="0.3">
      <c r="A11" s="33" t="s">
        <v>21</v>
      </c>
      <c r="B11" s="34" t="s">
        <v>13</v>
      </c>
      <c r="C11" s="46">
        <f>C12</f>
        <v>2556000</v>
      </c>
      <c r="D11" s="46">
        <f>D12</f>
        <v>1861500</v>
      </c>
      <c r="E11" s="46">
        <f t="shared" si="0"/>
        <v>-694500</v>
      </c>
      <c r="F11" s="49">
        <f t="shared" si="1"/>
        <v>72.8</v>
      </c>
      <c r="G11" s="33" t="s">
        <v>22</v>
      </c>
      <c r="H11" s="34" t="s">
        <v>13</v>
      </c>
      <c r="I11" s="46">
        <f>I12</f>
        <v>25670000</v>
      </c>
      <c r="J11" s="46">
        <f>J12</f>
        <v>24683900</v>
      </c>
      <c r="K11" s="50">
        <f t="shared" si="2"/>
        <v>-986100</v>
      </c>
      <c r="L11" s="51">
        <f t="shared" si="3"/>
        <v>96.2</v>
      </c>
    </row>
    <row r="12" spans="1:12" ht="24.95" customHeight="1" x14ac:dyDescent="0.3">
      <c r="A12" s="39"/>
      <c r="B12" s="52" t="s">
        <v>21</v>
      </c>
      <c r="C12" s="41">
        <v>2556000</v>
      </c>
      <c r="D12" s="41">
        <v>1861500</v>
      </c>
      <c r="E12" s="41">
        <f t="shared" si="0"/>
        <v>-694500</v>
      </c>
      <c r="F12" s="42">
        <f t="shared" si="1"/>
        <v>72.8</v>
      </c>
      <c r="G12" s="39"/>
      <c r="H12" s="40" t="s">
        <v>23</v>
      </c>
      <c r="I12" s="41">
        <v>25670000</v>
      </c>
      <c r="J12" s="41">
        <v>24683900</v>
      </c>
      <c r="K12" s="44">
        <f t="shared" si="2"/>
        <v>-986100</v>
      </c>
      <c r="L12" s="45">
        <f t="shared" si="3"/>
        <v>96.2</v>
      </c>
    </row>
    <row r="13" spans="1:12" ht="24.95" customHeight="1" x14ac:dyDescent="0.3">
      <c r="A13" s="33" t="s">
        <v>24</v>
      </c>
      <c r="B13" s="34" t="s">
        <v>13</v>
      </c>
      <c r="C13" s="46">
        <f>C14</f>
        <v>11387227</v>
      </c>
      <c r="D13" s="46">
        <f>D14</f>
        <v>77199758</v>
      </c>
      <c r="E13" s="47">
        <f t="shared" si="0"/>
        <v>65812531</v>
      </c>
      <c r="F13" s="48">
        <f t="shared" si="1"/>
        <v>678</v>
      </c>
      <c r="G13" s="33" t="s">
        <v>25</v>
      </c>
      <c r="H13" s="34" t="s">
        <v>13</v>
      </c>
      <c r="I13" s="46">
        <f>I14</f>
        <v>638337215</v>
      </c>
      <c r="J13" s="46">
        <f>J14</f>
        <v>516408505</v>
      </c>
      <c r="K13" s="53">
        <f t="shared" si="2"/>
        <v>-121928710</v>
      </c>
      <c r="L13" s="38">
        <f t="shared" si="3"/>
        <v>80.900000000000006</v>
      </c>
    </row>
    <row r="14" spans="1:12" ht="24.95" customHeight="1" x14ac:dyDescent="0.3">
      <c r="A14" s="39"/>
      <c r="B14" s="40" t="s">
        <v>24</v>
      </c>
      <c r="C14" s="41">
        <v>11387227</v>
      </c>
      <c r="D14" s="41">
        <v>77199758</v>
      </c>
      <c r="E14" s="54">
        <f t="shared" si="0"/>
        <v>65812531</v>
      </c>
      <c r="F14" s="55">
        <f t="shared" si="1"/>
        <v>678</v>
      </c>
      <c r="G14" s="39"/>
      <c r="H14" s="52" t="s">
        <v>25</v>
      </c>
      <c r="I14" s="41">
        <v>638337215</v>
      </c>
      <c r="J14" s="41">
        <v>516408505</v>
      </c>
      <c r="K14" s="44">
        <f t="shared" si="2"/>
        <v>-121928710</v>
      </c>
      <c r="L14" s="45">
        <f t="shared" si="3"/>
        <v>80.900000000000006</v>
      </c>
    </row>
    <row r="15" spans="1:12" ht="24.95" customHeight="1" x14ac:dyDescent="0.3">
      <c r="A15" s="33" t="s">
        <v>26</v>
      </c>
      <c r="B15" s="34" t="s">
        <v>13</v>
      </c>
      <c r="C15" s="46">
        <f>C16</f>
        <v>162592384</v>
      </c>
      <c r="D15" s="46">
        <f>D16</f>
        <v>162592384</v>
      </c>
      <c r="E15" s="46">
        <f t="shared" si="0"/>
        <v>0</v>
      </c>
      <c r="F15" s="49">
        <f t="shared" si="1"/>
        <v>100</v>
      </c>
      <c r="G15" s="33" t="s">
        <v>27</v>
      </c>
      <c r="H15" s="34" t="s">
        <v>13</v>
      </c>
      <c r="I15" s="46">
        <f>I16</f>
        <v>55715581</v>
      </c>
      <c r="J15" s="46">
        <f>J16</f>
        <v>121054114</v>
      </c>
      <c r="K15" s="50">
        <f t="shared" si="2"/>
        <v>65338533</v>
      </c>
      <c r="L15" s="51">
        <f t="shared" si="3"/>
        <v>217.3</v>
      </c>
    </row>
    <row r="16" spans="1:12" ht="24.95" customHeight="1" thickBot="1" x14ac:dyDescent="0.35">
      <c r="A16" s="56"/>
      <c r="B16" s="57" t="s">
        <v>26</v>
      </c>
      <c r="C16" s="58">
        <v>162592384</v>
      </c>
      <c r="D16" s="58">
        <v>162592384</v>
      </c>
      <c r="E16" s="59">
        <f t="shared" si="0"/>
        <v>0</v>
      </c>
      <c r="F16" s="60">
        <f t="shared" si="1"/>
        <v>100</v>
      </c>
      <c r="G16" s="39"/>
      <c r="H16" s="40" t="s">
        <v>27</v>
      </c>
      <c r="I16" s="41">
        <v>55715581</v>
      </c>
      <c r="J16" s="41">
        <v>121054114</v>
      </c>
      <c r="K16" s="61">
        <f t="shared" si="2"/>
        <v>65338533</v>
      </c>
      <c r="L16" s="62">
        <f t="shared" si="3"/>
        <v>217.3</v>
      </c>
    </row>
    <row r="17" spans="1:13" ht="24.95" customHeight="1" x14ac:dyDescent="0.3">
      <c r="A17" s="63"/>
      <c r="B17" s="64"/>
      <c r="C17" s="65"/>
      <c r="D17" s="65"/>
      <c r="E17" s="65"/>
      <c r="F17" s="66"/>
      <c r="G17" s="33" t="s">
        <v>28</v>
      </c>
      <c r="H17" s="34" t="s">
        <v>13</v>
      </c>
      <c r="I17" s="46">
        <f>I18</f>
        <v>0</v>
      </c>
      <c r="J17" s="46">
        <f>J18</f>
        <v>151986322</v>
      </c>
      <c r="K17" s="53">
        <f t="shared" si="2"/>
        <v>151986322</v>
      </c>
      <c r="L17" s="38">
        <f t="shared" si="3"/>
        <v>0</v>
      </c>
    </row>
    <row r="18" spans="1:13" ht="24.95" customHeight="1" thickBot="1" x14ac:dyDescent="0.35">
      <c r="A18" s="63"/>
      <c r="B18" s="64"/>
      <c r="C18" s="65"/>
      <c r="D18" s="65"/>
      <c r="E18" s="65"/>
      <c r="F18" s="66"/>
      <c r="G18" s="56"/>
      <c r="H18" s="57" t="s">
        <v>28</v>
      </c>
      <c r="I18" s="58">
        <v>0</v>
      </c>
      <c r="J18" s="58">
        <v>151986322</v>
      </c>
      <c r="K18" s="67">
        <f t="shared" si="2"/>
        <v>151986322</v>
      </c>
      <c r="L18" s="68">
        <f t="shared" si="3"/>
        <v>0</v>
      </c>
    </row>
    <row r="19" spans="1:13" ht="18" customHeight="1" x14ac:dyDescent="0.3">
      <c r="A19" s="69"/>
      <c r="B19" s="70"/>
      <c r="C19" s="71"/>
      <c r="D19" s="71"/>
      <c r="E19" s="72"/>
      <c r="F19" s="73"/>
      <c r="G19" s="69"/>
      <c r="H19" s="70"/>
      <c r="I19" s="71"/>
      <c r="J19" s="71"/>
      <c r="K19" s="72"/>
      <c r="L19" s="73"/>
      <c r="M19" s="74"/>
    </row>
    <row r="20" spans="1:13" ht="18" customHeight="1" x14ac:dyDescent="0.3">
      <c r="A20" s="69"/>
      <c r="B20" s="70"/>
      <c r="C20" s="71"/>
      <c r="D20" s="71"/>
      <c r="E20" s="72"/>
      <c r="F20" s="73"/>
      <c r="G20" s="69"/>
      <c r="H20" s="70"/>
      <c r="I20" s="71"/>
      <c r="J20" s="71"/>
      <c r="K20" s="72"/>
      <c r="L20" s="73"/>
      <c r="M20" s="74"/>
    </row>
    <row r="21" spans="1:13" ht="18" customHeight="1" x14ac:dyDescent="0.3">
      <c r="A21" s="69"/>
      <c r="B21" s="70"/>
      <c r="C21" s="71"/>
      <c r="D21" s="71"/>
      <c r="E21" s="72"/>
      <c r="F21" s="73"/>
      <c r="G21" s="69"/>
      <c r="H21" s="70"/>
      <c r="I21" s="71"/>
      <c r="J21" s="71"/>
      <c r="K21" s="72"/>
      <c r="L21" s="73"/>
      <c r="M21" s="74"/>
    </row>
    <row r="22" spans="1:13" ht="20.100000000000001" customHeight="1" x14ac:dyDescent="0.3">
      <c r="A22" s="63"/>
      <c r="B22" s="64"/>
      <c r="C22" s="65"/>
      <c r="D22" s="65"/>
      <c r="E22" s="65"/>
      <c r="F22" s="66"/>
      <c r="G22" s="63"/>
      <c r="H22" s="64"/>
      <c r="I22" s="65"/>
      <c r="J22" s="65"/>
      <c r="K22" s="65"/>
      <c r="L22" s="66"/>
      <c r="M22" s="74"/>
    </row>
    <row r="23" spans="1:13" ht="20.100000000000001" customHeight="1" x14ac:dyDescent="0.3">
      <c r="A23" s="63"/>
      <c r="B23" s="64"/>
      <c r="C23" s="65"/>
      <c r="D23" s="65"/>
      <c r="E23" s="65"/>
      <c r="F23" s="66"/>
      <c r="G23" s="63"/>
      <c r="H23" s="64"/>
      <c r="I23" s="65"/>
      <c r="J23" s="65"/>
      <c r="K23" s="65"/>
      <c r="L23" s="66"/>
      <c r="M23" s="74"/>
    </row>
    <row r="24" spans="1:13" ht="20.100000000000001" customHeight="1" x14ac:dyDescent="0.3">
      <c r="A24" s="69"/>
      <c r="B24" s="75"/>
      <c r="C24" s="72"/>
      <c r="D24" s="72"/>
      <c r="E24" s="76"/>
      <c r="F24" s="77"/>
      <c r="G24" s="69"/>
      <c r="H24" s="75"/>
      <c r="I24" s="72"/>
      <c r="J24" s="72"/>
      <c r="K24" s="76"/>
      <c r="L24" s="77"/>
      <c r="M24" s="74"/>
    </row>
    <row r="25" spans="1:13" ht="20.100000000000001" customHeight="1" x14ac:dyDescent="0.3">
      <c r="A25" s="69"/>
      <c r="B25" s="75"/>
      <c r="C25" s="72"/>
      <c r="D25" s="72"/>
      <c r="E25" s="76"/>
      <c r="F25" s="77"/>
      <c r="G25" s="69"/>
      <c r="H25" s="75"/>
      <c r="I25" s="72"/>
      <c r="J25" s="72"/>
      <c r="K25" s="76"/>
      <c r="L25" s="77"/>
      <c r="M25" s="74"/>
    </row>
    <row r="26" spans="1:13" ht="20.100000000000001" customHeight="1" x14ac:dyDescent="0.3">
      <c r="A26" s="69"/>
      <c r="B26" s="75"/>
      <c r="C26" s="78"/>
      <c r="D26" s="78"/>
      <c r="E26" s="79"/>
      <c r="F26" s="80"/>
      <c r="G26" s="69"/>
      <c r="H26" s="75"/>
      <c r="I26" s="78"/>
      <c r="J26" s="78"/>
      <c r="K26" s="79"/>
      <c r="L26" s="80"/>
      <c r="M26" s="74"/>
    </row>
    <row r="27" spans="1:13" ht="20.100000000000001" customHeight="1" x14ac:dyDescent="0.3">
      <c r="A27" s="63"/>
      <c r="B27" s="64"/>
      <c r="C27" s="65"/>
      <c r="D27" s="65"/>
      <c r="E27" s="65"/>
      <c r="F27" s="66"/>
      <c r="G27" s="63"/>
      <c r="H27" s="64"/>
      <c r="I27" s="65"/>
      <c r="J27" s="65"/>
      <c r="K27" s="65"/>
      <c r="L27" s="66"/>
      <c r="M27" s="74"/>
    </row>
    <row r="28" spans="1:13" ht="20.100000000000001" customHeight="1" x14ac:dyDescent="0.3">
      <c r="A28" s="63"/>
      <c r="B28" s="64"/>
      <c r="C28" s="65"/>
      <c r="D28" s="65"/>
      <c r="E28" s="65"/>
      <c r="F28" s="66"/>
      <c r="G28" s="63"/>
      <c r="H28" s="64"/>
      <c r="I28" s="65"/>
      <c r="J28" s="65"/>
      <c r="K28" s="65"/>
      <c r="L28" s="66"/>
      <c r="M28" s="74"/>
    </row>
    <row r="29" spans="1:13" ht="20.100000000000001" customHeight="1" x14ac:dyDescent="0.3">
      <c r="A29" s="69"/>
      <c r="B29" s="75"/>
      <c r="C29" s="81"/>
      <c r="D29" s="81"/>
      <c r="E29" s="82"/>
      <c r="F29" s="83"/>
      <c r="G29" s="69"/>
      <c r="H29" s="75"/>
      <c r="I29" s="81"/>
      <c r="J29" s="81"/>
      <c r="K29" s="82"/>
      <c r="L29" s="83"/>
      <c r="M29" s="74"/>
    </row>
    <row r="30" spans="1:13" ht="334.5" customHeight="1" x14ac:dyDescent="0.3">
      <c r="A30" s="69"/>
      <c r="B30" s="75"/>
      <c r="C30" s="81"/>
      <c r="D30" s="81"/>
      <c r="E30" s="82"/>
      <c r="F30" s="83"/>
      <c r="G30" s="69"/>
      <c r="H30" s="75"/>
      <c r="I30" s="81"/>
      <c r="J30" s="81"/>
      <c r="K30" s="82"/>
      <c r="L30" s="83"/>
      <c r="M30" s="74"/>
    </row>
    <row r="31" spans="1:13" ht="20.100000000000001" customHeight="1" x14ac:dyDescent="0.3">
      <c r="A31" s="69"/>
      <c r="B31" s="75"/>
      <c r="C31" s="81"/>
      <c r="D31" s="81"/>
      <c r="E31" s="82"/>
      <c r="F31" s="83"/>
      <c r="G31" s="69"/>
      <c r="H31" s="75"/>
      <c r="I31" s="81"/>
      <c r="J31" s="81"/>
      <c r="K31" s="82"/>
      <c r="L31" s="83"/>
      <c r="M31" s="74"/>
    </row>
    <row r="32" spans="1:13" x14ac:dyDescent="0.3">
      <c r="F32" s="66"/>
      <c r="G32" s="63"/>
      <c r="H32" s="64"/>
      <c r="I32" s="65"/>
      <c r="J32" s="65"/>
      <c r="K32" s="65"/>
      <c r="L32" s="66"/>
      <c r="M32" s="74"/>
    </row>
    <row r="36" spans="5:5" x14ac:dyDescent="0.3">
      <c r="E36" s="5">
        <f>E37</f>
        <v>0</v>
      </c>
    </row>
  </sheetData>
  <mergeCells count="25">
    <mergeCell ref="G17:G18"/>
    <mergeCell ref="A11:A12"/>
    <mergeCell ref="G11:G12"/>
    <mergeCell ref="A13:A14"/>
    <mergeCell ref="G13:G14"/>
    <mergeCell ref="A15:A16"/>
    <mergeCell ref="G15:G16"/>
    <mergeCell ref="J4:J5"/>
    <mergeCell ref="K4:K5"/>
    <mergeCell ref="L4:L5"/>
    <mergeCell ref="A6:B6"/>
    <mergeCell ref="G6:H6"/>
    <mergeCell ref="A7:A8"/>
    <mergeCell ref="G7:G10"/>
    <mergeCell ref="A9:A10"/>
    <mergeCell ref="A1:L1"/>
    <mergeCell ref="A3:F3"/>
    <mergeCell ref="G3:L3"/>
    <mergeCell ref="A4:B4"/>
    <mergeCell ref="C4:C5"/>
    <mergeCell ref="D4:D5"/>
    <mergeCell ref="E4:E5"/>
    <mergeCell ref="F4:F5"/>
    <mergeCell ref="G4:H4"/>
    <mergeCell ref="I4:I5"/>
  </mergeCells>
  <phoneticPr fontId="4" type="noConversion"/>
  <pageMargins left="0.19685039370078741" right="0.19685039370078741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1) 총괄표</vt:lpstr>
      <vt:lpstr>'1) 총괄표'!Print_Titles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Ryujuhyun</dc:creator>
  <cp:lastModifiedBy>Ryujuhyun</cp:lastModifiedBy>
  <dcterms:created xsi:type="dcterms:W3CDTF">2024-03-04T03:51:38Z</dcterms:created>
  <dcterms:modified xsi:type="dcterms:W3CDTF">2024-03-04T03:52:06Z</dcterms:modified>
</cp:coreProperties>
</file>