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hopecare\공용폴더\[희망케어]\[법인]\서부희망케어센터.푸드마켓,교통약자이동지원센터 2020년 3월 12일 이사회 자료 제출\2.희망나눔푸드마켓\"/>
    </mc:Choice>
  </mc:AlternateContent>
  <xr:revisionPtr revIDLastSave="0" documentId="13_ncr:1_{8331343B-666B-43C4-9FB3-DC4094F44E4D}" xr6:coauthVersionLast="36" xr6:coauthVersionMax="36" xr10:uidLastSave="{00000000-0000-0000-0000-000000000000}"/>
  <bookViews>
    <workbookView xWindow="0" yWindow="0" windowWidth="14310" windowHeight="12060" tabRatio="1000" firstSheet="1" activeTab="13" xr2:uid="{00000000-000D-0000-FFFF-FFFF00000000}"/>
  </bookViews>
  <sheets>
    <sheet name="표지" sheetId="33" r:id="rId1"/>
    <sheet name="총칙" sheetId="34" r:id="rId2"/>
    <sheet name="1. 2019_결산보고서용" sheetId="22" r:id="rId3"/>
    <sheet name="2. 총괄표" sheetId="21" r:id="rId4"/>
    <sheet name="3. 세입결산서" sheetId="24" r:id="rId5"/>
    <sheet name="4. 세출결산서" sheetId="25" r:id="rId6"/>
    <sheet name="5. 기본재산수입명세서" sheetId="36" r:id="rId7"/>
    <sheet name="6. 정부보조금명세서" sheetId="26" r:id="rId8"/>
    <sheet name="7. 후원금(금전)수입 명세서" sheetId="32" r:id="rId9"/>
    <sheet name="8. 푸드마켓 후원금사용" sheetId="35" r:id="rId10"/>
    <sheet name="9. 후원금전용계좌" sheetId="27" r:id="rId11"/>
    <sheet name="10.인건비명세서" sheetId="28" r:id="rId12"/>
    <sheet name="11.사업비명세서" sheetId="29" r:id="rId13"/>
    <sheet name="12.기타비용명세서" sheetId="30" r:id="rId14"/>
  </sheets>
  <definedNames>
    <definedName name="_xlnm.Print_Area" localSheetId="2">'1. 2019_결산보고서용'!$A$11:$H$30</definedName>
    <definedName name="_xlnm.Print_Area" localSheetId="11">'10.인건비명세서'!$A$1:$F$6</definedName>
    <definedName name="_xlnm.Print_Area" localSheetId="12">'11.사업비명세서'!$A$1:$G$6</definedName>
    <definedName name="_xlnm.Print_Area" localSheetId="13">'12.기타비용명세서'!$A$1:$G$29</definedName>
    <definedName name="_xlnm.Print_Area" localSheetId="3">'2. 총괄표'!$A$7:$J$30</definedName>
    <definedName name="_xlnm.Print_Area" localSheetId="4">'3. 세입결산서'!$A$2:$H$48</definedName>
    <definedName name="_xlnm.Print_Area" localSheetId="5">'4. 세출결산서'!$A$2:$H$90</definedName>
    <definedName name="_xlnm.Print_Area" localSheetId="6">'5. 기본재산수입명세서'!$A$1:$F$65</definedName>
    <definedName name="_xlnm.Print_Area" localSheetId="8">'7. 후원금(금전)수입 명세서'!$A$1:$L$38</definedName>
    <definedName name="_xlnm.Print_Area" localSheetId="1">총칙!$A$1:$G$16</definedName>
    <definedName name="_xlnm.Print_Area" localSheetId="0">표지!$A$1:$N$32</definedName>
    <definedName name="_xlnm.Print_Titles" localSheetId="11">'10.인건비명세서'!$3:$3</definedName>
    <definedName name="_xlnm.Print_Titles" localSheetId="12">'11.사업비명세서'!$3:$3</definedName>
    <definedName name="_xlnm.Print_Titles" localSheetId="13">'12.기타비용명세서'!$3:$3</definedName>
    <definedName name="_xlnm.Print_Titles" localSheetId="4">'3. 세입결산서'!$5:$6</definedName>
    <definedName name="_xlnm.Print_Titles" localSheetId="5">'4. 세출결산서'!$5:$6</definedName>
    <definedName name="_xlnm.Print_Titles" localSheetId="6">'5. 기본재산수입명세서'!$3:$3</definedName>
    <definedName name="_xlnm.Print_Titles" localSheetId="8">'7. 후원금(금전)수입 명세서'!$5:$6</definedName>
  </definedNames>
  <calcPr calcId="191029"/>
</workbook>
</file>

<file path=xl/calcChain.xml><?xml version="1.0" encoding="utf-8"?>
<calcChain xmlns="http://schemas.openxmlformats.org/spreadsheetml/2006/main">
  <c r="D26" i="35" l="1"/>
  <c r="J12" i="21" l="1"/>
  <c r="J27" i="21"/>
  <c r="J28" i="21"/>
  <c r="H90" i="25"/>
  <c r="E12" i="21"/>
  <c r="K38" i="32" l="1"/>
  <c r="F82" i="25" l="1"/>
  <c r="G82" i="25"/>
  <c r="F83" i="25"/>
  <c r="G83" i="25"/>
  <c r="E83" i="25"/>
  <c r="E84" i="25"/>
  <c r="E82" i="25"/>
  <c r="G81" i="25"/>
  <c r="G84" i="25" s="1"/>
  <c r="F81" i="25"/>
  <c r="F84" i="25" s="1"/>
  <c r="E81" i="25"/>
  <c r="H80" i="25"/>
  <c r="H83" i="25" s="1"/>
  <c r="H79" i="25"/>
  <c r="H82" i="25" s="1"/>
  <c r="C29" i="30"/>
  <c r="C27" i="30"/>
  <c r="C28" i="30"/>
  <c r="H81" i="25" l="1"/>
  <c r="H84" i="25" s="1"/>
  <c r="H12" i="21" l="1"/>
  <c r="I12" i="21"/>
  <c r="I27" i="21"/>
  <c r="J29" i="21"/>
  <c r="I29" i="21"/>
  <c r="H29" i="21"/>
  <c r="C19" i="30" l="1"/>
  <c r="C12" i="30"/>
  <c r="C4" i="30"/>
  <c r="C5" i="30" s="1"/>
  <c r="C6" i="30"/>
  <c r="C14" i="30"/>
  <c r="C17" i="30"/>
  <c r="C20" i="30"/>
  <c r="C22" i="30" s="1"/>
  <c r="C23" i="30"/>
  <c r="C24" i="30" s="1"/>
  <c r="C25" i="30"/>
  <c r="C26" i="30" s="1"/>
  <c r="C4" i="29"/>
  <c r="C5" i="29"/>
  <c r="B6" i="28"/>
  <c r="B4" i="28"/>
  <c r="B5" i="28"/>
  <c r="D9" i="26"/>
  <c r="G12" i="24"/>
  <c r="E12" i="24"/>
  <c r="E15" i="24" s="1"/>
  <c r="E18" i="24" s="1"/>
  <c r="E48" i="24" s="1"/>
  <c r="C6" i="29" l="1"/>
  <c r="E9" i="25" l="1"/>
  <c r="G86" i="25"/>
  <c r="F86" i="25"/>
  <c r="G85" i="25"/>
  <c r="F85" i="25"/>
  <c r="E85" i="25"/>
  <c r="G78" i="25"/>
  <c r="F78" i="25"/>
  <c r="E78" i="25"/>
  <c r="H78" i="25" s="1"/>
  <c r="H77" i="25"/>
  <c r="H76" i="25"/>
  <c r="G87" i="25"/>
  <c r="F87" i="25"/>
  <c r="G71" i="25"/>
  <c r="G74" i="25" s="1"/>
  <c r="F71" i="25"/>
  <c r="F74" i="25" s="1"/>
  <c r="E71" i="25"/>
  <c r="G70" i="25"/>
  <c r="G73" i="25" s="1"/>
  <c r="F70" i="25"/>
  <c r="F73" i="25" s="1"/>
  <c r="E70" i="25"/>
  <c r="E73" i="25" s="1"/>
  <c r="G69" i="25"/>
  <c r="G72" i="25" s="1"/>
  <c r="G75" i="25" s="1"/>
  <c r="F69" i="25"/>
  <c r="F72" i="25" s="1"/>
  <c r="F75" i="25" s="1"/>
  <c r="E69" i="25"/>
  <c r="E72" i="25" s="1"/>
  <c r="H68" i="25"/>
  <c r="H67" i="25"/>
  <c r="G62" i="25"/>
  <c r="G65" i="25" s="1"/>
  <c r="F62" i="25"/>
  <c r="F65" i="25" s="1"/>
  <c r="E62" i="25"/>
  <c r="E65" i="25" s="1"/>
  <c r="G61" i="25"/>
  <c r="G64" i="25" s="1"/>
  <c r="F61" i="25"/>
  <c r="F64" i="25" s="1"/>
  <c r="E61" i="25"/>
  <c r="E64" i="25" s="1"/>
  <c r="G60" i="25"/>
  <c r="G63" i="25" s="1"/>
  <c r="G66" i="25" s="1"/>
  <c r="F60" i="25"/>
  <c r="F63" i="25" s="1"/>
  <c r="F66" i="25" s="1"/>
  <c r="E60" i="25"/>
  <c r="H59" i="25"/>
  <c r="H62" i="25" s="1"/>
  <c r="H58" i="25"/>
  <c r="H61" i="25" s="1"/>
  <c r="G53" i="25"/>
  <c r="G56" i="25" s="1"/>
  <c r="F53" i="25"/>
  <c r="F56" i="25" s="1"/>
  <c r="E53" i="25"/>
  <c r="E56" i="25" s="1"/>
  <c r="G52" i="25"/>
  <c r="G55" i="25" s="1"/>
  <c r="F52" i="25"/>
  <c r="F55" i="25" s="1"/>
  <c r="E52" i="25"/>
  <c r="E55" i="25" s="1"/>
  <c r="H55" i="25" s="1"/>
  <c r="G51" i="25"/>
  <c r="F51" i="25"/>
  <c r="E51" i="25"/>
  <c r="H50" i="25"/>
  <c r="H49" i="25"/>
  <c r="G48" i="25"/>
  <c r="G54" i="25" s="1"/>
  <c r="G57" i="25" s="1"/>
  <c r="F48" i="25"/>
  <c r="F54" i="25" s="1"/>
  <c r="F57" i="25" s="1"/>
  <c r="E48" i="25"/>
  <c r="H47" i="25"/>
  <c r="H46" i="25"/>
  <c r="G41" i="25"/>
  <c r="F41" i="25"/>
  <c r="E41" i="25"/>
  <c r="G40" i="25"/>
  <c r="F40" i="25"/>
  <c r="E40" i="25"/>
  <c r="G39" i="25"/>
  <c r="F39" i="25"/>
  <c r="E39" i="25"/>
  <c r="H39" i="25" s="1"/>
  <c r="H38" i="25"/>
  <c r="H37" i="25"/>
  <c r="G36" i="25"/>
  <c r="F36" i="25"/>
  <c r="E36" i="25"/>
  <c r="H36" i="25" s="1"/>
  <c r="H35" i="25"/>
  <c r="H34" i="25"/>
  <c r="G33" i="25"/>
  <c r="F33" i="25"/>
  <c r="E33" i="25"/>
  <c r="H32" i="25"/>
  <c r="H31" i="25"/>
  <c r="G30" i="25"/>
  <c r="F30" i="25"/>
  <c r="E30" i="25"/>
  <c r="H29" i="25"/>
  <c r="H28" i="25"/>
  <c r="G26" i="25"/>
  <c r="F26" i="25"/>
  <c r="E26" i="25"/>
  <c r="G25" i="25"/>
  <c r="F25" i="25"/>
  <c r="E25" i="25"/>
  <c r="G24" i="25"/>
  <c r="G27" i="25" s="1"/>
  <c r="F24" i="25"/>
  <c r="F27" i="25" s="1"/>
  <c r="E24" i="25"/>
  <c r="E27" i="25" s="1"/>
  <c r="H23" i="25"/>
  <c r="H22" i="25"/>
  <c r="G20" i="25"/>
  <c r="G44" i="25" s="1"/>
  <c r="F20" i="25"/>
  <c r="E20" i="25"/>
  <c r="G19" i="25"/>
  <c r="G43" i="25" s="1"/>
  <c r="F19" i="25"/>
  <c r="F43" i="25" s="1"/>
  <c r="E19" i="25"/>
  <c r="G18" i="25"/>
  <c r="F18" i="25"/>
  <c r="E18" i="25"/>
  <c r="H18" i="25" s="1"/>
  <c r="H17" i="25"/>
  <c r="H16" i="25"/>
  <c r="G15" i="25"/>
  <c r="F15" i="25"/>
  <c r="E15" i="25"/>
  <c r="H15" i="25" s="1"/>
  <c r="H14" i="25"/>
  <c r="H13" i="25"/>
  <c r="G12" i="25"/>
  <c r="F12" i="25"/>
  <c r="E12" i="25"/>
  <c r="H12" i="25" s="1"/>
  <c r="H11" i="25"/>
  <c r="H10" i="25"/>
  <c r="G9" i="25"/>
  <c r="F9" i="25"/>
  <c r="H8" i="25"/>
  <c r="H7" i="25"/>
  <c r="F21" i="25" l="1"/>
  <c r="H30" i="25"/>
  <c r="H9" i="25"/>
  <c r="F42" i="25"/>
  <c r="H19" i="25"/>
  <c r="H33" i="25"/>
  <c r="G42" i="25"/>
  <c r="H40" i="25"/>
  <c r="H26" i="25"/>
  <c r="H51" i="25"/>
  <c r="G21" i="25"/>
  <c r="G45" i="25" s="1"/>
  <c r="G90" i="25" s="1"/>
  <c r="H73" i="25"/>
  <c r="H41" i="25"/>
  <c r="H64" i="25"/>
  <c r="H27" i="25"/>
  <c r="H56" i="25"/>
  <c r="F44" i="25"/>
  <c r="F89" i="25" s="1"/>
  <c r="H60" i="25"/>
  <c r="H63" i="25" s="1"/>
  <c r="H71" i="25"/>
  <c r="H53" i="25"/>
  <c r="E44" i="25"/>
  <c r="H69" i="25"/>
  <c r="H52" i="25"/>
  <c r="E54" i="25"/>
  <c r="E57" i="25" s="1"/>
  <c r="H57" i="25" s="1"/>
  <c r="E42" i="25"/>
  <c r="H42" i="25" s="1"/>
  <c r="H24" i="25"/>
  <c r="E43" i="25"/>
  <c r="H65" i="25"/>
  <c r="F88" i="25"/>
  <c r="G88" i="25"/>
  <c r="H85" i="25"/>
  <c r="E88" i="25"/>
  <c r="F45" i="25"/>
  <c r="F90" i="25" s="1"/>
  <c r="H72" i="25"/>
  <c r="E75" i="25"/>
  <c r="H75" i="25" s="1"/>
  <c r="E87" i="25"/>
  <c r="G89" i="25"/>
  <c r="H20" i="25"/>
  <c r="E63" i="25"/>
  <c r="E66" i="25" s="1"/>
  <c r="H66" i="25" s="1"/>
  <c r="H25" i="25"/>
  <c r="H43" i="25" s="1"/>
  <c r="H70" i="25"/>
  <c r="E74" i="25"/>
  <c r="H74" i="25" s="1"/>
  <c r="E86" i="25"/>
  <c r="H48" i="25"/>
  <c r="H54" i="25" s="1"/>
  <c r="E21" i="25"/>
  <c r="H44" i="25" l="1"/>
  <c r="H87" i="25"/>
  <c r="H88" i="25"/>
  <c r="H86" i="25"/>
  <c r="E89" i="25"/>
  <c r="E45" i="25"/>
  <c r="E90" i="25" s="1"/>
  <c r="H21" i="25"/>
  <c r="H45" i="25" s="1"/>
  <c r="H89" i="25" l="1"/>
  <c r="E9" i="24"/>
  <c r="G39" i="24" l="1"/>
  <c r="G42" i="24" s="1"/>
  <c r="G41" i="24" l="1"/>
  <c r="G44" i="24" s="1"/>
  <c r="F41" i="24"/>
  <c r="F44" i="24" s="1"/>
  <c r="E41" i="24"/>
  <c r="G40" i="24"/>
  <c r="G43" i="24" s="1"/>
  <c r="F40" i="24"/>
  <c r="F43" i="24" s="1"/>
  <c r="E40" i="24"/>
  <c r="E43" i="24" s="1"/>
  <c r="G45" i="24"/>
  <c r="F39" i="24"/>
  <c r="F42" i="24" s="1"/>
  <c r="F45" i="24" s="1"/>
  <c r="E39" i="24"/>
  <c r="H38" i="24"/>
  <c r="H37" i="24"/>
  <c r="G32" i="24"/>
  <c r="H32" i="24" s="1"/>
  <c r="F32" i="24"/>
  <c r="F35" i="24" s="1"/>
  <c r="E32" i="24"/>
  <c r="E35" i="24" s="1"/>
  <c r="G31" i="24"/>
  <c r="G34" i="24" s="1"/>
  <c r="F31" i="24"/>
  <c r="F34" i="24" s="1"/>
  <c r="E31" i="24"/>
  <c r="E34" i="24" s="1"/>
  <c r="H34" i="24" s="1"/>
  <c r="G30" i="24"/>
  <c r="G33" i="24" s="1"/>
  <c r="G36" i="24" s="1"/>
  <c r="F30" i="24"/>
  <c r="F33" i="24" s="1"/>
  <c r="F36" i="24" s="1"/>
  <c r="E30" i="24"/>
  <c r="E33" i="24" s="1"/>
  <c r="H29" i="24"/>
  <c r="H28" i="24"/>
  <c r="E26" i="24"/>
  <c r="G23" i="24"/>
  <c r="G26" i="24" s="1"/>
  <c r="F23" i="24"/>
  <c r="F26" i="24" s="1"/>
  <c r="E23" i="24"/>
  <c r="G22" i="24"/>
  <c r="G25" i="24" s="1"/>
  <c r="F22" i="24"/>
  <c r="F25" i="24" s="1"/>
  <c r="E22" i="24"/>
  <c r="E25" i="24" s="1"/>
  <c r="G21" i="24"/>
  <c r="G24" i="24" s="1"/>
  <c r="G27" i="24" s="1"/>
  <c r="F21" i="24"/>
  <c r="F24" i="24" s="1"/>
  <c r="F27" i="24" s="1"/>
  <c r="E21" i="24"/>
  <c r="H20" i="24"/>
  <c r="H19" i="24"/>
  <c r="E17" i="24"/>
  <c r="G14" i="24"/>
  <c r="G17" i="24" s="1"/>
  <c r="F14" i="24"/>
  <c r="F17" i="24" s="1"/>
  <c r="E14" i="24"/>
  <c r="G13" i="24"/>
  <c r="G16" i="24" s="1"/>
  <c r="F13" i="24"/>
  <c r="F16" i="24" s="1"/>
  <c r="E13" i="24"/>
  <c r="E16" i="24" s="1"/>
  <c r="G15" i="24"/>
  <c r="G18" i="24" s="1"/>
  <c r="F12" i="24"/>
  <c r="F15" i="24" s="1"/>
  <c r="F18" i="24" s="1"/>
  <c r="H12" i="24"/>
  <c r="H11" i="24"/>
  <c r="H10" i="24"/>
  <c r="H13" i="24" s="1"/>
  <c r="G9" i="24"/>
  <c r="F9" i="24"/>
  <c r="H9" i="24"/>
  <c r="H8" i="24"/>
  <c r="H7" i="24"/>
  <c r="H25" i="24" l="1"/>
  <c r="H39" i="24"/>
  <c r="H41" i="24"/>
  <c r="H31" i="24"/>
  <c r="H23" i="24"/>
  <c r="H21" i="24"/>
  <c r="H14" i="24"/>
  <c r="H17" i="24"/>
  <c r="F48" i="24"/>
  <c r="G48" i="24"/>
  <c r="H15" i="24"/>
  <c r="F47" i="24"/>
  <c r="E36" i="24"/>
  <c r="H36" i="24" s="1"/>
  <c r="H33" i="24"/>
  <c r="E46" i="24"/>
  <c r="H43" i="24"/>
  <c r="G46" i="24"/>
  <c r="H16" i="24"/>
  <c r="H26" i="24"/>
  <c r="F46" i="24"/>
  <c r="H40" i="24"/>
  <c r="E44" i="24"/>
  <c r="H18" i="24"/>
  <c r="H22" i="24"/>
  <c r="H30" i="24"/>
  <c r="E24" i="24"/>
  <c r="E42" i="24"/>
  <c r="G35" i="24"/>
  <c r="G28" i="22"/>
  <c r="F28" i="22"/>
  <c r="C28" i="22"/>
  <c r="B28" i="22"/>
  <c r="G30" i="22" l="1"/>
  <c r="H35" i="24"/>
  <c r="G47" i="24"/>
  <c r="H46" i="24"/>
  <c r="H42" i="24"/>
  <c r="E45" i="24"/>
  <c r="H44" i="24"/>
  <c r="E47" i="24"/>
  <c r="H24" i="24"/>
  <c r="E27" i="24"/>
  <c r="H27" i="24" s="1"/>
  <c r="H26" i="22"/>
  <c r="H27" i="22"/>
  <c r="D26" i="22"/>
  <c r="D27" i="22"/>
  <c r="H17" i="22"/>
  <c r="H18" i="22"/>
  <c r="H19" i="22"/>
  <c r="H20" i="22"/>
  <c r="H21" i="22"/>
  <c r="H22" i="22"/>
  <c r="H23" i="22"/>
  <c r="H24" i="22"/>
  <c r="H25" i="22"/>
  <c r="H16" i="22"/>
  <c r="D17" i="22"/>
  <c r="D18" i="22"/>
  <c r="D19" i="22"/>
  <c r="D20" i="22"/>
  <c r="D21" i="22"/>
  <c r="D22" i="22"/>
  <c r="D23" i="22"/>
  <c r="D24" i="22"/>
  <c r="D25" i="22"/>
  <c r="D16" i="22"/>
  <c r="J30" i="21"/>
  <c r="J26" i="21"/>
  <c r="J25" i="21" s="1"/>
  <c r="J21" i="21"/>
  <c r="J22" i="21"/>
  <c r="J23" i="21"/>
  <c r="J24" i="21"/>
  <c r="J20" i="21"/>
  <c r="J18" i="21"/>
  <c r="J17" i="21" s="1"/>
  <c r="J15" i="21"/>
  <c r="J16" i="21"/>
  <c r="J14" i="21"/>
  <c r="E30" i="21"/>
  <c r="E28" i="21"/>
  <c r="E27" i="21" s="1"/>
  <c r="E26" i="21"/>
  <c r="E25" i="21"/>
  <c r="E23" i="21"/>
  <c r="E22" i="21"/>
  <c r="E20" i="21"/>
  <c r="E19" i="21"/>
  <c r="E17" i="21"/>
  <c r="E16" i="21" s="1"/>
  <c r="E15" i="21"/>
  <c r="E14" i="21"/>
  <c r="I25" i="21"/>
  <c r="I19" i="21"/>
  <c r="I17" i="21"/>
  <c r="I13" i="21"/>
  <c r="H27" i="21"/>
  <c r="H25" i="21"/>
  <c r="H19" i="21"/>
  <c r="H17" i="21"/>
  <c r="H13" i="21"/>
  <c r="C27" i="21"/>
  <c r="C24" i="21"/>
  <c r="C21" i="21"/>
  <c r="C18" i="21"/>
  <c r="C13" i="21"/>
  <c r="D13" i="21"/>
  <c r="D16" i="21"/>
  <c r="D18" i="21"/>
  <c r="D21" i="21"/>
  <c r="D24" i="21"/>
  <c r="D27" i="21"/>
  <c r="C16" i="21"/>
  <c r="H47" i="24" l="1"/>
  <c r="H45" i="24"/>
  <c r="H48" i="24"/>
  <c r="E18" i="21"/>
  <c r="D12" i="21"/>
  <c r="E24" i="21"/>
  <c r="E13" i="21"/>
  <c r="C12" i="21"/>
  <c r="H28" i="22"/>
  <c r="D28" i="22"/>
  <c r="J19" i="21"/>
  <c r="J13" i="21"/>
  <c r="E21" i="21"/>
  <c r="J29" i="22" l="1"/>
  <c r="M7" i="30" l="1"/>
  <c r="K7" i="30"/>
  <c r="L7" i="30"/>
  <c r="N7" i="30"/>
</calcChain>
</file>

<file path=xl/sharedStrings.xml><?xml version="1.0" encoding="utf-8"?>
<sst xmlns="http://schemas.openxmlformats.org/spreadsheetml/2006/main" count="1023" uniqueCount="398">
  <si>
    <t>사무비</t>
  </si>
  <si>
    <t>재산조성비</t>
  </si>
  <si>
    <t>(단위 : 원)</t>
    <phoneticPr fontId="4" type="noConversion"/>
  </si>
  <si>
    <t>세     입</t>
    <phoneticPr fontId="6" type="noConversion"/>
  </si>
  <si>
    <t>세     출</t>
    <phoneticPr fontId="6" type="noConversion"/>
  </si>
  <si>
    <t>항   목</t>
    <phoneticPr fontId="6" type="noConversion"/>
  </si>
  <si>
    <t>관</t>
    <phoneticPr fontId="6" type="noConversion"/>
  </si>
  <si>
    <t>항</t>
    <phoneticPr fontId="6" type="noConversion"/>
  </si>
  <si>
    <t>총  계</t>
    <phoneticPr fontId="6" type="noConversion"/>
  </si>
  <si>
    <t>소   계</t>
    <phoneticPr fontId="6" type="noConversion"/>
  </si>
  <si>
    <t xml:space="preserve"> 사무비</t>
    <phoneticPr fontId="6" type="noConversion"/>
  </si>
  <si>
    <t xml:space="preserve">   소   계</t>
    <phoneticPr fontId="6" type="noConversion"/>
  </si>
  <si>
    <t xml:space="preserve"> 인건비</t>
    <phoneticPr fontId="6" type="noConversion"/>
  </si>
  <si>
    <t xml:space="preserve"> 업무추진비</t>
    <phoneticPr fontId="6" type="noConversion"/>
  </si>
  <si>
    <t xml:space="preserve"> 운영비</t>
    <phoneticPr fontId="6" type="noConversion"/>
  </si>
  <si>
    <t xml:space="preserve"> 재산조성비</t>
    <phoneticPr fontId="6" type="noConversion"/>
  </si>
  <si>
    <t>소   계</t>
    <phoneticPr fontId="4" type="noConversion"/>
  </si>
  <si>
    <t xml:space="preserve"> 시설비</t>
    <phoneticPr fontId="4" type="noConversion"/>
  </si>
  <si>
    <t xml:space="preserve"> 사업비</t>
    <phoneticPr fontId="6" type="noConversion"/>
  </si>
  <si>
    <t xml:space="preserve"> 법인전입금</t>
    <phoneticPr fontId="6" type="noConversion"/>
  </si>
  <si>
    <t xml:space="preserve"> 잡수입</t>
    <phoneticPr fontId="4" type="noConversion"/>
  </si>
  <si>
    <t>잡지출</t>
    <phoneticPr fontId="4" type="noConversion"/>
  </si>
  <si>
    <t>(단위: 원)</t>
    <phoneticPr fontId="6" type="noConversion"/>
  </si>
  <si>
    <t>세            입</t>
    <phoneticPr fontId="6" type="noConversion"/>
  </si>
  <si>
    <t>구 분</t>
    <phoneticPr fontId="6" type="noConversion"/>
  </si>
  <si>
    <t>세            출</t>
    <phoneticPr fontId="6" type="noConversion"/>
  </si>
  <si>
    <t>예산액(A)</t>
    <phoneticPr fontId="6" type="noConversion"/>
  </si>
  <si>
    <t>결산액(B)</t>
    <phoneticPr fontId="6" type="noConversion"/>
  </si>
  <si>
    <t>증감(B-A)</t>
    <phoneticPr fontId="6" type="noConversion"/>
  </si>
  <si>
    <t>예산액(C)</t>
    <phoneticPr fontId="6" type="noConversion"/>
  </si>
  <si>
    <t>결산액(D)</t>
    <phoneticPr fontId="6" type="noConversion"/>
  </si>
  <si>
    <t>증감(D-C)</t>
    <phoneticPr fontId="6" type="noConversion"/>
  </si>
  <si>
    <t>계</t>
    <phoneticPr fontId="6" type="noConversion"/>
  </si>
  <si>
    <t>사업수입</t>
  </si>
  <si>
    <t>잡수입</t>
  </si>
  <si>
    <t>이월금</t>
  </si>
  <si>
    <t>잡지출</t>
  </si>
  <si>
    <t>과년도수입</t>
  </si>
  <si>
    <t>보조금수입</t>
  </si>
  <si>
    <t>후원금수입</t>
  </si>
  <si>
    <t>요양급여수입</t>
  </si>
  <si>
    <t>차입금</t>
  </si>
  <si>
    <t>전입금</t>
  </si>
  <si>
    <t>입소자부담금
수입</t>
    <phoneticPr fontId="7" type="noConversion"/>
  </si>
  <si>
    <t>전출금</t>
  </si>
  <si>
    <t>과년도지출</t>
  </si>
  <si>
    <t>예비비 및 기타</t>
  </si>
  <si>
    <t>상환금</t>
  </si>
  <si>
    <t xml:space="preserve"> 법인전입금(후원금)</t>
    <phoneticPr fontId="6" type="noConversion"/>
  </si>
  <si>
    <t>.</t>
    <phoneticPr fontId="7" type="noConversion"/>
  </si>
  <si>
    <t>구    분</t>
    <phoneticPr fontId="6" type="noConversion"/>
  </si>
  <si>
    <t>차기이월금</t>
    <phoneticPr fontId="7" type="noConversion"/>
  </si>
  <si>
    <t>(단위 : 원)</t>
    <phoneticPr fontId="6" type="noConversion"/>
  </si>
  <si>
    <t>과                  목</t>
    <phoneticPr fontId="6" type="noConversion"/>
  </si>
  <si>
    <t>구분</t>
    <phoneticPr fontId="6" type="noConversion"/>
  </si>
  <si>
    <t>정부
보조금</t>
    <phoneticPr fontId="6" type="noConversion"/>
  </si>
  <si>
    <t>후원금</t>
    <phoneticPr fontId="6" type="noConversion"/>
  </si>
  <si>
    <t>목</t>
    <phoneticPr fontId="6" type="noConversion"/>
  </si>
  <si>
    <t>예산</t>
    <phoneticPr fontId="6" type="noConversion"/>
  </si>
  <si>
    <t>결산</t>
    <phoneticPr fontId="6" type="noConversion"/>
  </si>
  <si>
    <t>증감</t>
    <phoneticPr fontId="6" type="noConversion"/>
  </si>
  <si>
    <t>합계</t>
    <phoneticPr fontId="6" type="noConversion"/>
  </si>
  <si>
    <t>가. 세입명세서</t>
    <phoneticPr fontId="6" type="noConversion"/>
  </si>
  <si>
    <t>(단위 : 원)</t>
    <phoneticPr fontId="6" type="noConversion"/>
  </si>
  <si>
    <t>세  입  총  계</t>
    <phoneticPr fontId="6" type="noConversion"/>
  </si>
  <si>
    <t>나. 세출명세서</t>
    <phoneticPr fontId="6" type="noConversion"/>
  </si>
  <si>
    <t>세  출  총  계</t>
    <phoneticPr fontId="6" type="noConversion"/>
  </si>
  <si>
    <t>[작성 방법]</t>
    <phoneticPr fontId="7" type="noConversion"/>
  </si>
  <si>
    <t>[작성 방법]</t>
    <phoneticPr fontId="7" type="noConversion"/>
  </si>
  <si>
    <t>기관명:</t>
    <phoneticPr fontId="6" type="noConversion"/>
  </si>
  <si>
    <t>법인전입금</t>
    <phoneticPr fontId="6" type="noConversion"/>
  </si>
  <si>
    <t>잡수입</t>
    <phoneticPr fontId="4" type="noConversion"/>
  </si>
  <si>
    <t>이월금</t>
    <phoneticPr fontId="4" type="noConversion"/>
  </si>
  <si>
    <t>보조금수입</t>
    <phoneticPr fontId="6" type="noConversion"/>
  </si>
  <si>
    <t>별지. 2019년도 결산안</t>
    <phoneticPr fontId="7" type="noConversion"/>
  </si>
  <si>
    <t>적립금 및 준비금</t>
    <phoneticPr fontId="7" type="noConversion"/>
  </si>
  <si>
    <r>
      <t>1) 세입,세출 결산서는</t>
    </r>
    <r>
      <rPr>
        <b/>
        <sz val="10"/>
        <color rgb="FF0070C0"/>
        <rFont val="맑은 고딕"/>
        <family val="3"/>
        <charset val="129"/>
        <scheme val="minor"/>
      </rPr>
      <t xml:space="preserve"> '원' 단위</t>
    </r>
    <r>
      <rPr>
        <b/>
        <sz val="10"/>
        <color theme="1"/>
        <rFont val="맑은 고딕"/>
        <family val="3"/>
        <charset val="129"/>
        <scheme val="minor"/>
      </rPr>
      <t>로 작성해주십시오.</t>
    </r>
    <phoneticPr fontId="7" type="noConversion"/>
  </si>
  <si>
    <r>
      <t xml:space="preserve">3) 아래 총괄표의 </t>
    </r>
    <r>
      <rPr>
        <b/>
        <sz val="10"/>
        <color rgb="FF0070C0"/>
        <rFont val="맑은 고딕"/>
        <family val="3"/>
        <charset val="129"/>
        <scheme val="minor"/>
      </rPr>
      <t>계정과목(관/항)</t>
    </r>
    <r>
      <rPr>
        <b/>
        <sz val="10"/>
        <color theme="1"/>
        <rFont val="맑은 고딕"/>
        <family val="3"/>
        <charset val="129"/>
        <scheme val="minor"/>
      </rPr>
      <t xml:space="preserve">은 </t>
    </r>
    <r>
      <rPr>
        <b/>
        <sz val="10"/>
        <color rgb="FF0070C0"/>
        <rFont val="맑은 고딕"/>
        <family val="3"/>
        <charset val="129"/>
        <scheme val="minor"/>
      </rPr>
      <t xml:space="preserve">예시이므로 작성된 예시를 지우고,
   </t>
    </r>
    <r>
      <rPr>
        <b/>
        <sz val="10"/>
        <color theme="1"/>
        <rFont val="맑은 고딕"/>
        <family val="3"/>
        <charset val="129"/>
        <scheme val="minor"/>
      </rPr>
      <t>각 기관이 해당되는 재무회계규칙 상의 '세입, 세출예산과목구분 표'를 참고하시어 작성합니다.
   단,</t>
    </r>
    <r>
      <rPr>
        <b/>
        <sz val="10"/>
        <color rgb="FFFF0000"/>
        <rFont val="맑은 고딕"/>
        <family val="3"/>
        <charset val="129"/>
        <scheme val="minor"/>
      </rPr>
      <t xml:space="preserve"> 관/항까지만 구분</t>
    </r>
    <r>
      <rPr>
        <b/>
        <sz val="10"/>
        <color theme="1"/>
        <rFont val="맑은 고딕"/>
        <family val="3"/>
        <charset val="129"/>
        <scheme val="minor"/>
      </rPr>
      <t>하여 작성해 주십시오(목/세목 구분은 하지 않습니다).</t>
    </r>
    <phoneticPr fontId="7" type="noConversion"/>
  </si>
  <si>
    <r>
      <t xml:space="preserve">2) 세입, 세출 '예산액'은 </t>
    </r>
    <r>
      <rPr>
        <b/>
        <sz val="10"/>
        <color rgb="FFFF0000"/>
        <rFont val="맑은 고딕"/>
        <family val="3"/>
        <charset val="129"/>
        <scheme val="minor"/>
      </rPr>
      <t>2019년 마지막 추경 금액</t>
    </r>
    <r>
      <rPr>
        <b/>
        <sz val="10"/>
        <color theme="1"/>
        <rFont val="맑은 고딕"/>
        <family val="3"/>
        <charset val="129"/>
        <scheme val="minor"/>
      </rPr>
      <t>을 기입합니다.</t>
    </r>
    <phoneticPr fontId="7" type="noConversion"/>
  </si>
  <si>
    <t>사업수입</t>
    <phoneticPr fontId="6" type="noConversion"/>
  </si>
  <si>
    <t>이월금</t>
    <phoneticPr fontId="7" type="noConversion"/>
  </si>
  <si>
    <t>예비비및기타</t>
    <phoneticPr fontId="4" type="noConversion"/>
  </si>
  <si>
    <t>예비비및기타</t>
    <phoneticPr fontId="7" type="noConversion"/>
  </si>
  <si>
    <t>예산액(A)</t>
    <phoneticPr fontId="4" type="noConversion"/>
  </si>
  <si>
    <t>결산액(B)</t>
    <phoneticPr fontId="4" type="noConversion"/>
  </si>
  <si>
    <t>증감액(B-A)</t>
    <phoneticPr fontId="7" type="noConversion"/>
  </si>
  <si>
    <t>4) '구분' 은 '관' 계정으로 작성되어 있습니다. 각 기관의 세입, 세출결산서에 기초하여 해당하는 내용을 작성하시기 바랍니다.</t>
    <phoneticPr fontId="7" type="noConversion"/>
  </si>
  <si>
    <t>※ 아래의 세입명세서 양식은 '사회복지법인 및 사회복지시설 재무ㆍ회계 규칙' 의 서식을 엑셀로 옮긴 것입니다.
   본 양식대로 작성하시기 바랍니다.</t>
    <phoneticPr fontId="7" type="noConversion"/>
  </si>
  <si>
    <t>※ 아래의 세출명세서 양식은 '사회복지법인 및 사회복지시설 재무ㆍ회계 규칙' 의 서식을 엑셀로 옮긴 것입니다.
   본 양식대로 작성하시기 바랍니다.</t>
    <phoneticPr fontId="7" type="noConversion"/>
  </si>
  <si>
    <r>
      <t xml:space="preserve">1) 금액은 </t>
    </r>
    <r>
      <rPr>
        <b/>
        <sz val="10"/>
        <color rgb="FF0070C0"/>
        <rFont val="맑은 고딕"/>
        <family val="3"/>
        <charset val="129"/>
        <scheme val="minor"/>
      </rPr>
      <t>'원 단위'</t>
    </r>
    <r>
      <rPr>
        <b/>
        <sz val="10"/>
        <color theme="1"/>
        <rFont val="맑은 고딕"/>
        <family val="3"/>
        <charset val="129"/>
        <scheme val="minor"/>
      </rPr>
      <t>로 작성해주십시오.</t>
    </r>
    <phoneticPr fontId="7" type="noConversion"/>
  </si>
  <si>
    <r>
      <t xml:space="preserve">3) 본 양식은 이사회 회의록과 함께 보내드리는 </t>
    </r>
    <r>
      <rPr>
        <b/>
        <sz val="10"/>
        <color rgb="FFFF0000"/>
        <rFont val="맑은 고딕"/>
        <family val="3"/>
        <charset val="129"/>
        <scheme val="minor"/>
      </rPr>
      <t>감사보고서에 첨부될 내용</t>
    </r>
    <r>
      <rPr>
        <b/>
        <sz val="10"/>
        <rFont val="맑은 고딕"/>
        <family val="3"/>
        <charset val="129"/>
        <scheme val="minor"/>
      </rPr>
      <t xml:space="preserve">으로, </t>
    </r>
    <r>
      <rPr>
        <b/>
        <sz val="10"/>
        <color rgb="FF0070C0"/>
        <rFont val="맑은 고딕"/>
        <family val="3"/>
        <charset val="129"/>
        <scheme val="minor"/>
      </rPr>
      <t>일부 시트보호</t>
    </r>
    <r>
      <rPr>
        <b/>
        <sz val="10"/>
        <rFont val="맑은 고딕"/>
        <family val="3"/>
        <charset val="129"/>
        <scheme val="minor"/>
      </rPr>
      <t>가 되어 있습니다.</t>
    </r>
    <phoneticPr fontId="7" type="noConversion"/>
  </si>
  <si>
    <r>
      <t xml:space="preserve">2) 예산액은 </t>
    </r>
    <r>
      <rPr>
        <b/>
        <sz val="10"/>
        <color rgb="FFFF0000"/>
        <rFont val="맑은 고딕"/>
        <family val="3"/>
        <charset val="129"/>
        <scheme val="minor"/>
      </rPr>
      <t>2019년 마지막 추경 금액을</t>
    </r>
    <r>
      <rPr>
        <b/>
        <sz val="10"/>
        <color theme="1"/>
        <rFont val="맑은 고딕"/>
        <family val="3"/>
        <charset val="129"/>
        <scheme val="minor"/>
      </rPr>
      <t xml:space="preserve"> 기입합니다.(단, </t>
    </r>
    <r>
      <rPr>
        <b/>
        <sz val="10"/>
        <color rgb="FF0070C0"/>
        <rFont val="맑은 고딕"/>
        <family val="3"/>
        <charset val="129"/>
        <scheme val="minor"/>
      </rPr>
      <t>이사회 승인 된 금액과 동일</t>
    </r>
    <r>
      <rPr>
        <b/>
        <sz val="10"/>
        <color theme="1"/>
        <rFont val="맑은 고딕"/>
        <family val="3"/>
        <charset val="129"/>
        <scheme val="minor"/>
      </rPr>
      <t>해야 합니다.)</t>
    </r>
    <phoneticPr fontId="7" type="noConversion"/>
  </si>
  <si>
    <r>
      <t xml:space="preserve">   </t>
    </r>
    <r>
      <rPr>
        <b/>
        <sz val="10"/>
        <color rgb="FFFF0000"/>
        <rFont val="맑은 고딕"/>
        <family val="3"/>
        <charset val="129"/>
        <scheme val="minor"/>
      </rPr>
      <t>해당되는 칸에 내용을 입력</t>
    </r>
    <r>
      <rPr>
        <b/>
        <sz val="10"/>
        <color theme="1"/>
        <rFont val="맑은 고딕"/>
        <family val="3"/>
        <charset val="129"/>
        <scheme val="minor"/>
      </rPr>
      <t xml:space="preserve">하시고, 혹시 해당되는 구분이 없다면 아래 </t>
    </r>
    <r>
      <rPr>
        <b/>
        <sz val="10"/>
        <color rgb="FF0070C0"/>
        <rFont val="맑은 고딕"/>
        <family val="3"/>
        <charset val="129"/>
        <scheme val="minor"/>
      </rPr>
      <t>빈칸에 추가 기입</t>
    </r>
    <r>
      <rPr>
        <b/>
        <sz val="10"/>
        <color theme="1"/>
        <rFont val="맑은 고딕"/>
        <family val="3"/>
        <charset val="129"/>
        <scheme val="minor"/>
      </rPr>
      <t>하시면 됩니다.</t>
    </r>
    <phoneticPr fontId="7" type="noConversion"/>
  </si>
  <si>
    <t>사업비</t>
    <phoneticPr fontId="7" type="noConversion"/>
  </si>
  <si>
    <t>7) 궁금한 점은 법인 사무국으로 문의 바랍니다. (Tel. 사업지원팀장 정소희 02-3299-5273)</t>
    <phoneticPr fontId="7" type="noConversion"/>
  </si>
  <si>
    <r>
      <t xml:space="preserve">5) 각 기관의 지자체의 제출 양식에 따라 선택하여 </t>
    </r>
    <r>
      <rPr>
        <b/>
        <sz val="10"/>
        <color rgb="FFFF0000"/>
        <rFont val="맑은 고딕"/>
        <family val="3"/>
        <charset val="129"/>
      </rPr>
      <t xml:space="preserve">① </t>
    </r>
    <r>
      <rPr>
        <b/>
        <sz val="10"/>
        <color rgb="FFFF0000"/>
        <rFont val="맑은 고딕"/>
        <family val="3"/>
        <charset val="129"/>
        <scheme val="minor"/>
      </rPr>
      <t xml:space="preserve">세출의 '차기이월금'을 세출에 포함시키거나 </t>
    </r>
    <r>
      <rPr>
        <b/>
        <sz val="10"/>
        <color rgb="FFFF0000"/>
        <rFont val="맑은 고딕"/>
        <family val="3"/>
        <charset val="129"/>
      </rPr>
      <t xml:space="preserve">② </t>
    </r>
    <r>
      <rPr>
        <b/>
        <sz val="10"/>
        <color rgb="FFFF0000"/>
        <rFont val="맑은 고딕"/>
        <family val="3"/>
        <charset val="129"/>
        <scheme val="minor"/>
      </rPr>
      <t>세출과 분리하여 표 아래쪽에 기입</t>
    </r>
    <r>
      <rPr>
        <b/>
        <sz val="10"/>
        <color theme="1"/>
        <rFont val="맑은 고딕"/>
        <family val="3"/>
        <charset val="129"/>
        <scheme val="minor"/>
      </rPr>
      <t>하시기 바랍니다.</t>
    </r>
    <phoneticPr fontId="7" type="noConversion"/>
  </si>
  <si>
    <r>
      <t xml:space="preserve">6) 공통양식 외 나머지 결산서에 첨부해야할 서류는 </t>
    </r>
    <r>
      <rPr>
        <b/>
        <sz val="10"/>
        <color rgb="FF0070C0"/>
        <rFont val="맑은 고딕"/>
        <family val="3"/>
        <charset val="129"/>
        <scheme val="minor"/>
      </rPr>
      <t>각 기관의 양식대로 첨부</t>
    </r>
    <r>
      <rPr>
        <b/>
        <sz val="10"/>
        <color theme="1"/>
        <rFont val="맑은 고딕"/>
        <family val="3"/>
        <charset val="129"/>
        <scheme val="minor"/>
      </rPr>
      <t>하여주십시오.</t>
    </r>
    <phoneticPr fontId="7" type="noConversion"/>
  </si>
  <si>
    <t>푸드마켓 보조금</t>
    <phoneticPr fontId="7" type="noConversion"/>
  </si>
  <si>
    <t>G푸드드림 보조금</t>
    <phoneticPr fontId="7" type="noConversion"/>
  </si>
  <si>
    <t>후원금수입</t>
    <phoneticPr fontId="6" type="noConversion"/>
  </si>
  <si>
    <t>푸드마켓사업비</t>
    <phoneticPr fontId="7" type="noConversion"/>
  </si>
  <si>
    <t>반환금</t>
    <phoneticPr fontId="7" type="noConversion"/>
  </si>
  <si>
    <t>시설
부담금</t>
    <phoneticPr fontId="6" type="noConversion"/>
  </si>
  <si>
    <t>보조금수입</t>
    <phoneticPr fontId="7" type="noConversion"/>
  </si>
  <si>
    <t>푸드마켓보조금</t>
    <phoneticPr fontId="7" type="noConversion"/>
  </si>
  <si>
    <t>G푸드드림보조금</t>
    <phoneticPr fontId="7" type="noConversion"/>
  </si>
  <si>
    <t>합계</t>
    <phoneticPr fontId="7" type="noConversion"/>
  </si>
  <si>
    <t>후원금수입</t>
    <phoneticPr fontId="7" type="noConversion"/>
  </si>
  <si>
    <t>지정후원금</t>
  </si>
  <si>
    <t>예산</t>
  </si>
  <si>
    <t>결산</t>
  </si>
  <si>
    <t>증감</t>
  </si>
  <si>
    <t>전년도 이월금</t>
    <phoneticPr fontId="7" type="noConversion"/>
  </si>
  <si>
    <t>잡수입</t>
    <phoneticPr fontId="7" type="noConversion"/>
  </si>
  <si>
    <t>예금이자수입</t>
    <phoneticPr fontId="7" type="noConversion"/>
  </si>
  <si>
    <t>사무비</t>
    <phoneticPr fontId="7" type="noConversion"/>
  </si>
  <si>
    <t>인건비</t>
    <phoneticPr fontId="7" type="noConversion"/>
  </si>
  <si>
    <t>급여</t>
    <phoneticPr fontId="7" type="noConversion"/>
  </si>
  <si>
    <t>제수당</t>
    <phoneticPr fontId="7" type="noConversion"/>
  </si>
  <si>
    <t>퇴직금 및 퇴직적립금</t>
    <phoneticPr fontId="7" type="noConversion"/>
  </si>
  <si>
    <t>사회보험 부담비용</t>
    <phoneticPr fontId="7" type="noConversion"/>
  </si>
  <si>
    <t>업무추진비</t>
    <phoneticPr fontId="7" type="noConversion"/>
  </si>
  <si>
    <t>회의비</t>
    <phoneticPr fontId="7" type="noConversion"/>
  </si>
  <si>
    <t>운영비</t>
    <phoneticPr fontId="7" type="noConversion"/>
  </si>
  <si>
    <t>수용비 및 수수료</t>
    <phoneticPr fontId="7" type="noConversion"/>
  </si>
  <si>
    <t>공공요금</t>
    <phoneticPr fontId="7" type="noConversion"/>
  </si>
  <si>
    <t>제세공과금</t>
    <phoneticPr fontId="7" type="noConversion"/>
  </si>
  <si>
    <t>차량비</t>
    <phoneticPr fontId="7" type="noConversion"/>
  </si>
  <si>
    <t>재산조성비</t>
    <phoneticPr fontId="7" type="noConversion"/>
  </si>
  <si>
    <t>시설비</t>
    <phoneticPr fontId="7" type="noConversion"/>
  </si>
  <si>
    <t>자산취득비</t>
    <phoneticPr fontId="7" type="noConversion"/>
  </si>
  <si>
    <t>푸드마켓 사업비</t>
    <phoneticPr fontId="7" type="noConversion"/>
  </si>
  <si>
    <t>잡지출</t>
    <phoneticPr fontId="7" type="noConversion"/>
  </si>
  <si>
    <t>예비비</t>
    <phoneticPr fontId="7" type="noConversion"/>
  </si>
  <si>
    <t>(단위 : 원)</t>
    <phoneticPr fontId="50" type="noConversion"/>
  </si>
  <si>
    <t>수령일</t>
    <phoneticPr fontId="50" type="noConversion"/>
  </si>
  <si>
    <t>보조구분</t>
    <phoneticPr fontId="50" type="noConversion"/>
  </si>
  <si>
    <t>보조내역</t>
    <phoneticPr fontId="50" type="noConversion"/>
  </si>
  <si>
    <t>금  액</t>
    <phoneticPr fontId="50" type="noConversion"/>
  </si>
  <si>
    <t>보조기관</t>
    <phoneticPr fontId="50" type="noConversion"/>
  </si>
  <si>
    <t>산 출 기 초</t>
    <phoneticPr fontId="50" type="noConversion"/>
  </si>
  <si>
    <t>시군구보조금</t>
    <phoneticPr fontId="50" type="noConversion"/>
  </si>
  <si>
    <t>운영보조금</t>
    <phoneticPr fontId="50" type="noConversion"/>
  </si>
  <si>
    <t>남양주시</t>
    <phoneticPr fontId="7" type="noConversion"/>
  </si>
  <si>
    <t>합  계</t>
    <phoneticPr fontId="50" type="noConversion"/>
  </si>
  <si>
    <t>푸드마켓후원금</t>
    <phoneticPr fontId="7" type="noConversion"/>
  </si>
  <si>
    <t>1차 보조금(푸드마켓)</t>
    <phoneticPr fontId="7" type="noConversion"/>
  </si>
  <si>
    <t>2차 보조금(푸드마켓)</t>
  </si>
  <si>
    <t>1차 보조금(G푸드드림)</t>
    <phoneticPr fontId="7" type="noConversion"/>
  </si>
  <si>
    <t>2차 보조금(G푸드드림)</t>
  </si>
  <si>
    <t>3차 보조금(G푸드드림)</t>
  </si>
  <si>
    <t>9. 후원금전용계좌</t>
    <phoneticPr fontId="6" type="noConversion"/>
  </si>
  <si>
    <t>금융기관 등의 명칭</t>
    <phoneticPr fontId="6" type="noConversion"/>
  </si>
  <si>
    <t>계좌번호</t>
    <phoneticPr fontId="6" type="noConversion"/>
  </si>
  <si>
    <t>계좌명의</t>
    <phoneticPr fontId="6" type="noConversion"/>
  </si>
  <si>
    <t>진건단위농업협동조합</t>
    <phoneticPr fontId="6" type="noConversion"/>
  </si>
  <si>
    <t>351-0258-2197-73</t>
    <phoneticPr fontId="6" type="noConversion"/>
  </si>
  <si>
    <t>서부희망케어센터
(푸드마켓후원금)</t>
    <phoneticPr fontId="6" type="noConversion"/>
  </si>
  <si>
    <t>2019.12.31기준</t>
    <phoneticPr fontId="7" type="noConversion"/>
  </si>
  <si>
    <t>=</t>
    <phoneticPr fontId="7" type="noConversion"/>
  </si>
  <si>
    <t>사회보험</t>
    <phoneticPr fontId="50" type="noConversion"/>
  </si>
  <si>
    <t>사회보험</t>
    <phoneticPr fontId="7" type="noConversion"/>
  </si>
  <si>
    <t xml:space="preserve"> 기본급</t>
    <phoneticPr fontId="50" type="noConversion"/>
  </si>
  <si>
    <t>급여</t>
    <phoneticPr fontId="50" type="noConversion"/>
  </si>
  <si>
    <t>비  고</t>
    <phoneticPr fontId="50" type="noConversion"/>
  </si>
  <si>
    <t>산 출 내 역</t>
    <phoneticPr fontId="50" type="noConversion"/>
  </si>
  <si>
    <t>구  분</t>
    <phoneticPr fontId="50" type="noConversion"/>
  </si>
  <si>
    <t>회계</t>
    <phoneticPr fontId="50" type="noConversion"/>
  </si>
  <si>
    <t>종사자복지</t>
    <phoneticPr fontId="50" type="noConversion"/>
  </si>
  <si>
    <t>가족</t>
    <phoneticPr fontId="50" type="noConversion"/>
  </si>
  <si>
    <t>자격</t>
    <phoneticPr fontId="50" type="noConversion"/>
  </si>
  <si>
    <t>급식비</t>
    <phoneticPr fontId="50" type="noConversion"/>
  </si>
  <si>
    <t>교통</t>
    <phoneticPr fontId="50" type="noConversion"/>
  </si>
  <si>
    <t>가계보조</t>
    <phoneticPr fontId="50" type="noConversion"/>
  </si>
  <si>
    <t>직무</t>
    <phoneticPr fontId="50" type="noConversion"/>
  </si>
  <si>
    <t>효도휴가</t>
    <phoneticPr fontId="50" type="noConversion"/>
  </si>
  <si>
    <t>정근수당</t>
    <phoneticPr fontId="50" type="noConversion"/>
  </si>
  <si>
    <t>가계안정지원</t>
    <phoneticPr fontId="50" type="noConversion"/>
  </si>
  <si>
    <t>기말</t>
    <phoneticPr fontId="50" type="noConversion"/>
  </si>
  <si>
    <t>10. 인건비 명세서</t>
    <phoneticPr fontId="50" type="noConversion"/>
  </si>
  <si>
    <t>합계</t>
    <phoneticPr fontId="50" type="noConversion"/>
  </si>
  <si>
    <t>푸드마켓
식품구입비</t>
    <phoneticPr fontId="7" type="noConversion"/>
  </si>
  <si>
    <t>자원봉사자
활동보상비</t>
    <phoneticPr fontId="7" type="noConversion"/>
  </si>
  <si>
    <t>사업비</t>
    <phoneticPr fontId="50" type="noConversion"/>
  </si>
  <si>
    <t>내역</t>
    <phoneticPr fontId="7" type="noConversion"/>
  </si>
  <si>
    <t>11. 사업비 명세서</t>
    <phoneticPr fontId="50" type="noConversion"/>
  </si>
  <si>
    <t>소계</t>
    <phoneticPr fontId="50" type="noConversion"/>
  </si>
  <si>
    <t>예비비</t>
    <phoneticPr fontId="50" type="noConversion"/>
  </si>
  <si>
    <t>자부담</t>
    <phoneticPr fontId="7" type="noConversion"/>
  </si>
  <si>
    <t>잡지출</t>
    <phoneticPr fontId="50" type="noConversion"/>
  </si>
  <si>
    <t>푸드마켓보조금</t>
  </si>
  <si>
    <t>시설비</t>
    <phoneticPr fontId="50" type="noConversion"/>
  </si>
  <si>
    <t>재산조성비</t>
    <phoneticPr fontId="50" type="noConversion"/>
  </si>
  <si>
    <t>차량유지비</t>
    <phoneticPr fontId="7" type="noConversion"/>
  </si>
  <si>
    <t>차량유류대</t>
    <phoneticPr fontId="7" type="noConversion"/>
  </si>
  <si>
    <t>자동차세</t>
    <phoneticPr fontId="50" type="noConversion"/>
  </si>
  <si>
    <t>차량보험료</t>
    <phoneticPr fontId="50" type="noConversion"/>
  </si>
  <si>
    <t>전화요금</t>
    <phoneticPr fontId="50" type="noConversion"/>
  </si>
  <si>
    <t>사무기기렌탈료</t>
    <phoneticPr fontId="50" type="noConversion"/>
  </si>
  <si>
    <t>기타수수료</t>
    <phoneticPr fontId="50" type="noConversion"/>
  </si>
  <si>
    <t>소모품구입비</t>
    <phoneticPr fontId="50" type="noConversion"/>
  </si>
  <si>
    <t>수선료</t>
    <phoneticPr fontId="50" type="noConversion"/>
  </si>
  <si>
    <t>정수기렌탈료</t>
    <phoneticPr fontId="50" type="noConversion"/>
  </si>
  <si>
    <t>회의비</t>
    <phoneticPr fontId="50" type="noConversion"/>
  </si>
  <si>
    <t>12. 기타비용 명세서</t>
    <phoneticPr fontId="50" type="noConversion"/>
  </si>
  <si>
    <t>인쇄및제작비</t>
    <phoneticPr fontId="50" type="noConversion"/>
  </si>
  <si>
    <t>우편요금</t>
    <phoneticPr fontId="50" type="noConversion"/>
  </si>
  <si>
    <t>환경개선부담금</t>
    <phoneticPr fontId="7" type="noConversion"/>
  </si>
  <si>
    <t>사업수입</t>
    <phoneticPr fontId="7" type="noConversion"/>
  </si>
  <si>
    <t>차기이월금</t>
    <phoneticPr fontId="7" type="noConversion"/>
  </si>
  <si>
    <t>차기이월금</t>
    <phoneticPr fontId="50" type="noConversion"/>
  </si>
  <si>
    <t>총     액</t>
  </si>
  <si>
    <t>푸드마켓사업 후원</t>
  </si>
  <si>
    <t>서부희망케어센터
(CMS 후원금)</t>
  </si>
  <si>
    <t>Y</t>
  </si>
  <si>
    <t>사회복지</t>
  </si>
  <si>
    <t>비영리</t>
  </si>
  <si>
    <t>지역사회후원금품</t>
  </si>
  <si>
    <t>예금이자</t>
    <phoneticPr fontId="7" type="noConversion"/>
  </si>
  <si>
    <t>서부희망케어센터
(농협 후원금)</t>
    <phoneticPr fontId="7" type="noConversion"/>
  </si>
  <si>
    <t>서부희망케어센터
(CMS 후원금)</t>
    <phoneticPr fontId="7" type="noConversion"/>
  </si>
  <si>
    <t>기부금
단체여부</t>
    <phoneticPr fontId="50" type="noConversion"/>
  </si>
  <si>
    <t>모금자
기관여부</t>
    <phoneticPr fontId="50" type="noConversion"/>
  </si>
  <si>
    <t>기타
내용</t>
    <phoneticPr fontId="50" type="noConversion"/>
  </si>
  <si>
    <t>비영리
법인구분</t>
    <phoneticPr fontId="50" type="noConversion"/>
  </si>
  <si>
    <t>비    고</t>
    <phoneticPr fontId="6" type="noConversion"/>
  </si>
  <si>
    <t>금    액</t>
    <phoneticPr fontId="6" type="noConversion"/>
  </si>
  <si>
    <t>내    역</t>
    <phoneticPr fontId="6" type="noConversion"/>
  </si>
  <si>
    <t>후 원 자</t>
    <phoneticPr fontId="6" type="noConversion"/>
  </si>
  <si>
    <t>후원자
구분</t>
    <phoneticPr fontId="50" type="noConversion"/>
  </si>
  <si>
    <t>후원금의 종류</t>
    <phoneticPr fontId="6" type="noConversion"/>
  </si>
  <si>
    <t>발생일자</t>
  </si>
  <si>
    <t>순번</t>
    <phoneticPr fontId="50" type="noConversion"/>
  </si>
  <si>
    <t>기간 : 2012년 01월 01일부터 2012년 12월 31일까지</t>
    <phoneticPr fontId="6" type="noConversion"/>
  </si>
  <si>
    <t>후원금수입 및 사용결과보고서</t>
    <phoneticPr fontId="6" type="noConversion"/>
  </si>
  <si>
    <t>서부희망케어센터
(비지정 후원금)</t>
    <phoneticPr fontId="7" type="noConversion"/>
  </si>
  <si>
    <t>사회복지법인 삼  육  재  단</t>
    <phoneticPr fontId="6" type="noConversion"/>
  </si>
  <si>
    <t>남양주시 서부희망케어센터</t>
    <phoneticPr fontId="6" type="noConversion"/>
  </si>
  <si>
    <t>2019년 결산 총칙</t>
    <phoneticPr fontId="6" type="noConversion"/>
  </si>
  <si>
    <t>결산서 내용</t>
    <phoneticPr fontId="6" type="noConversion"/>
  </si>
  <si>
    <t>1) 세입내용</t>
    <phoneticPr fontId="7" type="noConversion"/>
  </si>
  <si>
    <t>· 보 조 금</t>
    <phoneticPr fontId="7" type="noConversion"/>
  </si>
  <si>
    <t>· 후 원 금</t>
    <phoneticPr fontId="7" type="noConversion"/>
  </si>
  <si>
    <t>· 이 월 금</t>
    <phoneticPr fontId="7" type="noConversion"/>
  </si>
  <si>
    <t>· 잡 수 입</t>
    <phoneticPr fontId="7" type="noConversion"/>
  </si>
  <si>
    <t>2) 세출내용</t>
    <phoneticPr fontId="7" type="noConversion"/>
  </si>
  <si>
    <t>· 사 무 비</t>
    <phoneticPr fontId="7" type="noConversion"/>
  </si>
  <si>
    <t>· 사 업 비</t>
    <phoneticPr fontId="7" type="noConversion"/>
  </si>
  <si>
    <t>· 잡 지 출</t>
    <phoneticPr fontId="7" type="noConversion"/>
  </si>
  <si>
    <t>· 예비비및기타</t>
    <phoneticPr fontId="7" type="noConversion"/>
  </si>
  <si>
    <t>· 차기이월금</t>
    <phoneticPr fontId="7" type="noConversion"/>
  </si>
  <si>
    <t>결산의 상세한 내용은 세입/세출 명세서와 같다.</t>
    <phoneticPr fontId="7" type="noConversion"/>
  </si>
  <si>
    <t>2019년 희망나눔푸드마켓 결산서</t>
    <phoneticPr fontId="6" type="noConversion"/>
  </si>
  <si>
    <t>2020.02. 12.</t>
    <phoneticPr fontId="6" type="noConversion"/>
  </si>
  <si>
    <t xml:space="preserve">2019년도 희망나눔푸드마켓의 세입결산을 68,161,915원으로 한다.
2019년도 희망나눔푸드마켓의 세출결산을 68,161,915원으로 한다. </t>
    <phoneticPr fontId="7" type="noConversion"/>
  </si>
  <si>
    <r>
      <t>2. 2019년 서부 희망나눔 푸드마켓</t>
    </r>
    <r>
      <rPr>
        <b/>
        <u/>
        <sz val="20"/>
        <rFont val="맑은 고딕"/>
        <family val="3"/>
        <charset val="129"/>
      </rPr>
      <t xml:space="preserve"> </t>
    </r>
    <r>
      <rPr>
        <b/>
        <u/>
        <sz val="20"/>
        <rFont val="맑은 고딕"/>
        <family val="3"/>
        <charset val="129"/>
        <scheme val="minor"/>
      </rPr>
      <t>세입 · 세출 결산 총괄표</t>
    </r>
    <phoneticPr fontId="7" type="noConversion"/>
  </si>
  <si>
    <t>3. 2019년 세입결산서</t>
    <phoneticPr fontId="7" type="noConversion"/>
  </si>
  <si>
    <t>4. 2019년 세출결산서</t>
    <phoneticPr fontId="7" type="noConversion"/>
  </si>
  <si>
    <t>사용일자</t>
    <phoneticPr fontId="50" type="noConversion"/>
  </si>
  <si>
    <t>사용내역</t>
  </si>
  <si>
    <t>금액</t>
    <phoneticPr fontId="50" type="noConversion"/>
  </si>
  <si>
    <t>결연후원 
금품여부</t>
    <phoneticPr fontId="50" type="noConversion"/>
  </si>
  <si>
    <t>산출기준</t>
  </si>
  <si>
    <t>건강기능식품</t>
  </si>
  <si>
    <t>30,000원*17명
32,200원*1명
35,000원*1명</t>
  </si>
  <si>
    <t>남00 외 18명</t>
  </si>
  <si>
    <t>30,000원*10명
35,000원*2명</t>
  </si>
  <si>
    <t>김00 외 11명</t>
  </si>
  <si>
    <t>건강식품제공</t>
    <phoneticPr fontId="50" type="noConversion"/>
  </si>
  <si>
    <t>30,000원*7명
43,000원*1명</t>
    <phoneticPr fontId="50" type="noConversion"/>
  </si>
  <si>
    <t>김00 외 7명</t>
    <phoneticPr fontId="50" type="noConversion"/>
  </si>
  <si>
    <t>30,000원*68명
33,100원*1명
33,800원*1명
35,000원*10명</t>
    <phoneticPr fontId="50" type="noConversion"/>
  </si>
  <si>
    <t>홍00 외 79명</t>
    <phoneticPr fontId="50" type="noConversion"/>
  </si>
  <si>
    <t>30,000원*14명
33,000원*1명
35,000원*2명</t>
    <phoneticPr fontId="50" type="noConversion"/>
  </si>
  <si>
    <t>오00 외 16명</t>
    <phoneticPr fontId="50" type="noConversion"/>
  </si>
  <si>
    <t>20,000원*83명</t>
    <phoneticPr fontId="50" type="noConversion"/>
  </si>
  <si>
    <t>강00 외 82명</t>
    <phoneticPr fontId="50" type="noConversion"/>
  </si>
  <si>
    <t>20,000원*29명
24,960원*1명</t>
    <phoneticPr fontId="50" type="noConversion"/>
  </si>
  <si>
    <t>강00 외 29명</t>
    <phoneticPr fontId="50" type="noConversion"/>
  </si>
  <si>
    <t>20,000원*65명
22,000원*8명</t>
    <phoneticPr fontId="50" type="noConversion"/>
  </si>
  <si>
    <t>강00 외 72명</t>
    <phoneticPr fontId="50" type="noConversion"/>
  </si>
  <si>
    <t>20,000원*68명
23,180원*1명</t>
    <phoneticPr fontId="50" type="noConversion"/>
  </si>
  <si>
    <t>강00 외 68명</t>
    <phoneticPr fontId="50" type="noConversion"/>
  </si>
  <si>
    <t>17,000원*47명
34,000원*1명</t>
    <phoneticPr fontId="50" type="noConversion"/>
  </si>
  <si>
    <t>홍00 외 47명</t>
    <phoneticPr fontId="50" type="noConversion"/>
  </si>
  <si>
    <t>20,000원*5명
22,000원*6명
22,420원*2명</t>
    <phoneticPr fontId="50" type="noConversion"/>
  </si>
  <si>
    <t>권00 외 12명</t>
    <phoneticPr fontId="50" type="noConversion"/>
  </si>
  <si>
    <t>20,000원*49명
21,280원*1명</t>
    <phoneticPr fontId="50" type="noConversion"/>
  </si>
  <si>
    <t>강00 외 49명</t>
    <phoneticPr fontId="50" type="noConversion"/>
  </si>
  <si>
    <t>20,000원*92명
22,000원*5명</t>
    <phoneticPr fontId="50" type="noConversion"/>
  </si>
  <si>
    <t>황00 외 96명</t>
    <phoneticPr fontId="50" type="noConversion"/>
  </si>
  <si>
    <t>20,000원*28명
26,800원*1명</t>
    <phoneticPr fontId="50" type="noConversion"/>
  </si>
  <si>
    <t>김00 외 28명</t>
    <phoneticPr fontId="50" type="noConversion"/>
  </si>
  <si>
    <t>20,000원*98명
27,200원*1명</t>
    <phoneticPr fontId="50" type="noConversion"/>
  </si>
  <si>
    <t>오00 외 98명</t>
    <phoneticPr fontId="50" type="noConversion"/>
  </si>
  <si>
    <t>20,000원*28명
23,000원*5명
23,400원*1명</t>
    <phoneticPr fontId="50" type="noConversion"/>
  </si>
  <si>
    <t>강00 외 33명</t>
    <phoneticPr fontId="50" type="noConversion"/>
  </si>
  <si>
    <t>20,000원*148명
10,000원*1명</t>
    <phoneticPr fontId="50" type="noConversion"/>
  </si>
  <si>
    <t>황00 외 148명</t>
    <phoneticPr fontId="50" type="noConversion"/>
  </si>
  <si>
    <t>20,000원*99명
19,000원*1명</t>
    <phoneticPr fontId="50" type="noConversion"/>
  </si>
  <si>
    <t>오00 외 99명</t>
    <phoneticPr fontId="50" type="noConversion"/>
  </si>
  <si>
    <t>20,000원*27명</t>
    <phoneticPr fontId="50" type="noConversion"/>
  </si>
  <si>
    <t>정00 외 26명</t>
    <phoneticPr fontId="50" type="noConversion"/>
  </si>
  <si>
    <t>20,000원*42명
27,000원*1명</t>
    <phoneticPr fontId="50" type="noConversion"/>
  </si>
  <si>
    <t>현00 외 42명</t>
    <phoneticPr fontId="50" type="noConversion"/>
  </si>
  <si>
    <t>20,000원*10명
22,000원*4명</t>
    <phoneticPr fontId="50" type="noConversion"/>
  </si>
  <si>
    <t>김00 외 13명</t>
    <phoneticPr fontId="50" type="noConversion"/>
  </si>
  <si>
    <t>20,000원*13명
28,000원*1명</t>
    <phoneticPr fontId="50" type="noConversion"/>
  </si>
  <si>
    <t>현00 외 13명</t>
    <phoneticPr fontId="50" type="noConversion"/>
  </si>
  <si>
    <t>20,000원*129명
24,900원*1명</t>
    <phoneticPr fontId="50" type="noConversion"/>
  </si>
  <si>
    <t>최00 외 129명</t>
    <phoneticPr fontId="50" type="noConversion"/>
  </si>
  <si>
    <t>재산종류</t>
  </si>
  <si>
    <t>수량</t>
  </si>
  <si>
    <t>평가액</t>
  </si>
  <si>
    <t>수입액</t>
  </si>
  <si>
    <t>산출기초</t>
  </si>
  <si>
    <t>운영방법</t>
  </si>
  <si>
    <t>2010년</t>
  </si>
  <si>
    <t>푸드마켓 시설공사</t>
  </si>
  <si>
    <t>목적사업용(시설)</t>
  </si>
  <si>
    <t>용기포장기 TCS-2(가열식)</t>
  </si>
  <si>
    <t>목적사업용(비품)</t>
  </si>
  <si>
    <t>몰드(190X137 1구)</t>
  </si>
  <si>
    <t>목적사업용(자산)</t>
  </si>
  <si>
    <t>몰드(137X95 1구)</t>
  </si>
  <si>
    <t>비닐접착기 TIS-450/5</t>
  </si>
  <si>
    <t>냉동 냉장 저장고 2,000*2,600</t>
  </si>
  <si>
    <t>냉동탑차 포터 초장축 슈퍼캡</t>
  </si>
  <si>
    <t>목적사업용(차량)</t>
  </si>
  <si>
    <t>유무선전화기 SP-D780MRD</t>
  </si>
  <si>
    <t>운반상자80L</t>
  </si>
  <si>
    <t>시장바구니</t>
  </si>
  <si>
    <t>두부판</t>
  </si>
  <si>
    <t>주방용품(앞치마외, 모자)</t>
  </si>
  <si>
    <t>트롤러(700*500*800)</t>
  </si>
  <si>
    <t>전자저울 CAS 10KG</t>
  </si>
  <si>
    <t>냉난방기 LT-NW902SE</t>
  </si>
  <si>
    <t>냉난방기 LT-W402SUE</t>
  </si>
  <si>
    <t xml:space="preserve">마블의자 </t>
  </si>
  <si>
    <t xml:space="preserve">회전의자 </t>
  </si>
  <si>
    <t>장의자 3인용</t>
  </si>
  <si>
    <t>옷장 투서랍</t>
  </si>
  <si>
    <t>3단수납장</t>
  </si>
  <si>
    <t>일자책상</t>
  </si>
  <si>
    <t>화이트보드</t>
  </si>
  <si>
    <t>파티션(1500*1200)</t>
  </si>
  <si>
    <t>파티션(1200*900)</t>
  </si>
  <si>
    <t>포시스템</t>
  </si>
  <si>
    <t>2011년</t>
  </si>
  <si>
    <t>에어커튼 설치공사</t>
  </si>
  <si>
    <t>2012년</t>
  </si>
  <si>
    <t>현관 번호키 설치공사</t>
  </si>
  <si>
    <t>문서세단기 첼로우즈2127C</t>
  </si>
  <si>
    <t>2013년</t>
  </si>
  <si>
    <t>전자레인지MK233SFK</t>
  </si>
  <si>
    <t>책꽂이</t>
  </si>
  <si>
    <t>7단 수납장</t>
  </si>
  <si>
    <t>컴퓨터</t>
  </si>
  <si>
    <t>프린터(C1190-FS)</t>
  </si>
  <si>
    <t>랩포장기(UNI-W400)</t>
  </si>
  <si>
    <t>전기히터(60X23x1,000)</t>
  </si>
  <si>
    <t>운반용 Car(대)550*850</t>
  </si>
  <si>
    <t>운반용 Car(소)137kg</t>
  </si>
  <si>
    <t>쓰레기통(대)</t>
  </si>
  <si>
    <t>쓰레기통(소)</t>
  </si>
  <si>
    <t>원형의자(300X300x450mm)</t>
  </si>
  <si>
    <t xml:space="preserve">2013년 </t>
    <phoneticPr fontId="7" type="noConversion"/>
  </si>
  <si>
    <t>소화기(분말3.3kg 수동식)</t>
    <phoneticPr fontId="7" type="noConversion"/>
  </si>
  <si>
    <t>2014년</t>
    <phoneticPr fontId="7" type="noConversion"/>
  </si>
  <si>
    <t>전동드릴</t>
    <phoneticPr fontId="7" type="noConversion"/>
  </si>
  <si>
    <t>2018년</t>
    <phoneticPr fontId="7" type="noConversion"/>
  </si>
  <si>
    <t>진열대 중앙4단(다산)</t>
    <phoneticPr fontId="7" type="noConversion"/>
  </si>
  <si>
    <t>목적사업용(비품)</t>
    <phoneticPr fontId="7" type="noConversion"/>
  </si>
  <si>
    <t>벽면진열대(다산)</t>
    <phoneticPr fontId="7" type="noConversion"/>
  </si>
  <si>
    <t>콤비 롤 스크린(다산)</t>
    <phoneticPr fontId="7" type="noConversion"/>
  </si>
  <si>
    <t>작업대(2700*700*800*)(다산)</t>
    <phoneticPr fontId="7" type="noConversion"/>
  </si>
  <si>
    <t>카운터(2000*1300*800)(다산)</t>
    <phoneticPr fontId="7" type="noConversion"/>
  </si>
  <si>
    <t>간판(다산)</t>
    <phoneticPr fontId="7" type="noConversion"/>
  </si>
  <si>
    <t>아크릴게시대(다산)</t>
    <phoneticPr fontId="7" type="noConversion"/>
  </si>
  <si>
    <t>대/소 배너세트</t>
    <phoneticPr fontId="7" type="noConversion"/>
  </si>
  <si>
    <t>창문유리 썬팅(다산)</t>
    <phoneticPr fontId="7" type="noConversion"/>
  </si>
  <si>
    <t>목적사업용(시설)</t>
    <phoneticPr fontId="7" type="noConversion"/>
  </si>
  <si>
    <t>스노파 냉동고</t>
    <phoneticPr fontId="7" type="noConversion"/>
  </si>
  <si>
    <t>목적사업용(자산)</t>
    <phoneticPr fontId="7" type="noConversion"/>
  </si>
  <si>
    <t>냉동냉장고</t>
    <phoneticPr fontId="7" type="noConversion"/>
  </si>
  <si>
    <t>2018년</t>
  </si>
  <si>
    <t>쇼형냉동쇼케이스(다산)</t>
    <phoneticPr fontId="7" type="noConversion"/>
  </si>
  <si>
    <t>창고진열대</t>
    <phoneticPr fontId="7" type="noConversion"/>
  </si>
  <si>
    <t>장의자 3인용(다산)</t>
    <phoneticPr fontId="7" type="noConversion"/>
  </si>
  <si>
    <t>lg업소용냉동고(다산)</t>
    <phoneticPr fontId="7" type="noConversion"/>
  </si>
  <si>
    <t>유무선 전화기</t>
    <phoneticPr fontId="7" type="noConversion"/>
  </si>
  <si>
    <t>냉장 쇼케이스(다산)</t>
    <phoneticPr fontId="7" type="noConversion"/>
  </si>
  <si>
    <t>쇼핑바구니(타원)(다산)</t>
    <phoneticPr fontId="7" type="noConversion"/>
  </si>
  <si>
    <t>비닐접착기 HNA-450</t>
    <phoneticPr fontId="7" type="noConversion"/>
  </si>
  <si>
    <t>5. 기본재산 수입명세서</t>
    <phoneticPr fontId="50" type="noConversion"/>
  </si>
  <si>
    <t>6. 정부보조금 명세서</t>
    <phoneticPr fontId="50" type="noConversion"/>
  </si>
  <si>
    <t>7. 후원금(금전) 수입명세서</t>
    <phoneticPr fontId="6" type="noConversion"/>
  </si>
  <si>
    <t>8. 푸드마켓 후원금(금전) 사용명세서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</si>
</sst>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#,##0_);[Red]\(#,##0\)"/>
    <numFmt numFmtId="178" formatCode="#,###&quot;원&quot;"/>
  </numFmts>
  <fonts count="8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sz val="9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10"/>
      <color theme="1"/>
      <name val="돋움"/>
      <family val="3"/>
      <charset val="129"/>
    </font>
    <font>
      <sz val="11"/>
      <name val="굴림"/>
      <family val="3"/>
      <charset val="129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4"/>
      <name val="돋움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10"/>
      <color rgb="FF0070C0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b/>
      <sz val="10"/>
      <color rgb="FFFF0000"/>
      <name val="맑은 고딕"/>
      <family val="3"/>
      <charset val="129"/>
    </font>
    <font>
      <u/>
      <sz val="16"/>
      <color theme="1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10"/>
      <color theme="1"/>
      <name val="함초롬돋움"/>
      <family val="1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u/>
      <sz val="18"/>
      <name val="HY헤드라인M"/>
      <family val="1"/>
      <charset val="129"/>
    </font>
    <font>
      <sz val="10"/>
      <name val="함초롬돋움"/>
      <family val="1"/>
      <charset val="129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ajor"/>
    </font>
    <font>
      <u/>
      <sz val="20"/>
      <color theme="1"/>
      <name val="HY헤드라인M"/>
      <family val="1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9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sz val="18"/>
      <name val="HY헤드라인M"/>
      <family val="1"/>
      <charset val="129"/>
    </font>
    <font>
      <sz val="13"/>
      <name val="맑은 고딕"/>
      <family val="3"/>
      <charset val="129"/>
    </font>
    <font>
      <b/>
      <u/>
      <sz val="15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24"/>
      <name val="HY울릉도B"/>
      <family val="1"/>
      <charset val="129"/>
    </font>
    <font>
      <sz val="28"/>
      <name val="HY헤드라인M"/>
      <family val="1"/>
      <charset val="129"/>
    </font>
    <font>
      <sz val="20"/>
      <name val="HY수평선B"/>
      <family val="1"/>
      <charset val="129"/>
    </font>
    <font>
      <sz val="14"/>
      <name val="HY수평선M"/>
      <family val="1"/>
      <charset val="129"/>
    </font>
    <font>
      <sz val="16"/>
      <name val="HY수평선M"/>
      <family val="1"/>
      <charset val="129"/>
    </font>
    <font>
      <b/>
      <sz val="22"/>
      <name val="돋움"/>
      <family val="3"/>
      <charset val="129"/>
    </font>
    <font>
      <b/>
      <u/>
      <sz val="20"/>
      <name val="맑은 고딕"/>
      <family val="3"/>
      <charset val="129"/>
      <scheme val="minor"/>
    </font>
    <font>
      <b/>
      <u/>
      <sz val="20"/>
      <name val="맑은 고딕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3"/>
      <name val="맑은 고딕"/>
      <family val="3"/>
      <charset val="129"/>
      <scheme val="minor"/>
    </font>
    <font>
      <sz val="11"/>
      <color theme="1"/>
      <name val="HY헤드라인M"/>
      <family val="1"/>
      <charset val="129"/>
    </font>
    <font>
      <sz val="10"/>
      <color theme="1"/>
      <name val="HY헤드라인M"/>
      <family val="1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DCC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8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8" fillId="0" borderId="0"/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6" borderId="44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8" borderId="48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7" borderId="47" applyNumberFormat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30" fillId="0" borderId="49" applyNumberFormat="0" applyFill="0" applyAlignment="0" applyProtection="0">
      <alignment vertical="center"/>
    </xf>
    <xf numFmtId="0" fontId="23" fillId="5" borderId="44" applyNumberFormat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6" borderId="45" applyNumberFormat="0" applyAlignment="0" applyProtection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552">
    <xf numFmtId="0" fontId="0" fillId="0" borderId="0" xfId="0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left" vertical="center"/>
    </xf>
    <xf numFmtId="41" fontId="10" fillId="0" borderId="0" xfId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41" fontId="12" fillId="0" borderId="9" xfId="1" applyFont="1" applyFill="1" applyBorder="1" applyAlignment="1">
      <alignment horizontal="center" vertical="center"/>
    </xf>
    <xf numFmtId="41" fontId="12" fillId="0" borderId="3" xfId="1" applyFont="1" applyFill="1" applyBorder="1" applyAlignment="1">
      <alignment horizontal="center" vertical="center"/>
    </xf>
    <xf numFmtId="41" fontId="10" fillId="0" borderId="1" xfId="1" applyFont="1" applyFill="1" applyBorder="1" applyAlignment="1">
      <alignment horizontal="left" vertical="center"/>
    </xf>
    <xf numFmtId="41" fontId="10" fillId="0" borderId="6" xfId="1" applyFont="1" applyFill="1" applyBorder="1" applyAlignment="1">
      <alignment horizontal="left" vertical="center"/>
    </xf>
    <xf numFmtId="41" fontId="10" fillId="0" borderId="1" xfId="1" applyFont="1" applyFill="1" applyBorder="1" applyAlignment="1">
      <alignment horizontal="center" vertical="center"/>
    </xf>
    <xf numFmtId="41" fontId="10" fillId="0" borderId="6" xfId="1" applyFont="1" applyFill="1" applyBorder="1" applyAlignment="1">
      <alignment horizontal="center" vertical="center"/>
    </xf>
    <xf numFmtId="41" fontId="10" fillId="0" borderId="1" xfId="1" applyFont="1" applyFill="1" applyBorder="1" applyAlignment="1">
      <alignment horizontal="right" vertical="center"/>
    </xf>
    <xf numFmtId="41" fontId="10" fillId="0" borderId="1" xfId="1" applyFont="1" applyFill="1" applyBorder="1" applyAlignment="1">
      <alignment vertical="center"/>
    </xf>
    <xf numFmtId="41" fontId="10" fillId="0" borderId="6" xfId="1" applyFont="1" applyFill="1" applyBorder="1" applyAlignment="1">
      <alignment vertical="center"/>
    </xf>
    <xf numFmtId="176" fontId="10" fillId="0" borderId="22" xfId="0" applyNumberFormat="1" applyFont="1" applyFill="1" applyBorder="1" applyAlignment="1">
      <alignment horizontal="left" vertical="center"/>
    </xf>
    <xf numFmtId="176" fontId="10" fillId="0" borderId="38" xfId="0" applyNumberFormat="1" applyFont="1" applyFill="1" applyBorder="1" applyAlignment="1">
      <alignment horizontal="left" vertical="center"/>
    </xf>
    <xf numFmtId="0" fontId="32" fillId="0" borderId="0" xfId="0" applyFont="1" applyBorder="1">
      <alignment vertical="center"/>
    </xf>
    <xf numFmtId="0" fontId="33" fillId="0" borderId="0" xfId="2" applyFont="1" applyAlignment="1">
      <alignment vertical="center"/>
    </xf>
    <xf numFmtId="41" fontId="33" fillId="0" borderId="0" xfId="3" applyFont="1" applyAlignment="1">
      <alignment vertical="center"/>
    </xf>
    <xf numFmtId="41" fontId="33" fillId="0" borderId="0" xfId="3" applyFont="1">
      <alignment vertical="center"/>
    </xf>
    <xf numFmtId="176" fontId="33" fillId="0" borderId="0" xfId="2" applyNumberFormat="1" applyFont="1">
      <alignment vertical="center"/>
    </xf>
    <xf numFmtId="41" fontId="34" fillId="0" borderId="0" xfId="3" applyFont="1">
      <alignment vertical="center"/>
    </xf>
    <xf numFmtId="0" fontId="8" fillId="0" borderId="0" xfId="2">
      <alignment vertical="center"/>
    </xf>
    <xf numFmtId="41" fontId="33" fillId="0" borderId="0" xfId="3" applyFont="1" applyAlignment="1">
      <alignment horizontal="right" vertical="center"/>
    </xf>
    <xf numFmtId="41" fontId="33" fillId="0" borderId="0" xfId="3" applyFont="1" applyAlignment="1">
      <alignment horizontal="center" vertical="center"/>
    </xf>
    <xf numFmtId="176" fontId="33" fillId="0" borderId="0" xfId="2" applyNumberFormat="1" applyFont="1" applyAlignment="1">
      <alignment horizontal="center" vertical="center"/>
    </xf>
    <xf numFmtId="0" fontId="8" fillId="0" borderId="0" xfId="2" applyAlignment="1">
      <alignment horizontal="center" vertical="center"/>
    </xf>
    <xf numFmtId="0" fontId="33" fillId="0" borderId="1" xfId="2" applyFont="1" applyBorder="1" applyAlignment="1">
      <alignment horizontal="distributed" vertical="center"/>
    </xf>
    <xf numFmtId="176" fontId="33" fillId="0" borderId="1" xfId="3" applyNumberFormat="1" applyFont="1" applyBorder="1" applyAlignment="1">
      <alignment vertical="center"/>
    </xf>
    <xf numFmtId="0" fontId="33" fillId="0" borderId="0" xfId="2" applyFont="1" applyBorder="1" applyAlignment="1">
      <alignment horizontal="center" vertical="center"/>
    </xf>
    <xf numFmtId="41" fontId="33" fillId="0" borderId="0" xfId="3" applyFont="1" applyBorder="1" applyAlignment="1">
      <alignment vertical="center"/>
    </xf>
    <xf numFmtId="41" fontId="33" fillId="0" borderId="0" xfId="3" applyFont="1" applyBorder="1" applyAlignment="1">
      <alignment horizontal="center" vertical="center"/>
    </xf>
    <xf numFmtId="41" fontId="35" fillId="0" borderId="0" xfId="3" applyFont="1" applyFill="1" applyBorder="1" applyAlignment="1">
      <alignment horizontal="center" vertical="center"/>
    </xf>
    <xf numFmtId="41" fontId="33" fillId="0" borderId="21" xfId="3" applyFont="1" applyBorder="1" applyAlignment="1">
      <alignment vertical="center"/>
    </xf>
    <xf numFmtId="0" fontId="37" fillId="0" borderId="0" xfId="0" applyFont="1">
      <alignment vertical="center"/>
    </xf>
    <xf numFmtId="0" fontId="37" fillId="33" borderId="2" xfId="0" applyFont="1" applyFill="1" applyBorder="1" applyAlignment="1">
      <alignment horizontal="center" vertical="center"/>
    </xf>
    <xf numFmtId="0" fontId="37" fillId="33" borderId="1" xfId="0" applyFont="1" applyFill="1" applyBorder="1" applyAlignment="1">
      <alignment horizontal="center" vertical="center"/>
    </xf>
    <xf numFmtId="0" fontId="38" fillId="0" borderId="11" xfId="0" applyFont="1" applyBorder="1">
      <alignment vertical="center"/>
    </xf>
    <xf numFmtId="0" fontId="38" fillId="0" borderId="4" xfId="0" applyFont="1" applyBorder="1">
      <alignment vertical="center"/>
    </xf>
    <xf numFmtId="0" fontId="38" fillId="0" borderId="18" xfId="0" applyFont="1" applyBorder="1">
      <alignment vertical="center"/>
    </xf>
    <xf numFmtId="41" fontId="38" fillId="0" borderId="1" xfId="3" applyFont="1" applyBorder="1">
      <alignment vertical="center"/>
    </xf>
    <xf numFmtId="0" fontId="38" fillId="0" borderId="5" xfId="0" applyFont="1" applyBorder="1">
      <alignment vertical="center"/>
    </xf>
    <xf numFmtId="0" fontId="37" fillId="33" borderId="9" xfId="0" applyFont="1" applyFill="1" applyBorder="1" applyAlignment="1">
      <alignment horizontal="center" vertical="center" shrinkToFit="1"/>
    </xf>
    <xf numFmtId="0" fontId="39" fillId="0" borderId="1" xfId="2" applyFont="1" applyFill="1" applyBorder="1" applyAlignment="1">
      <alignment horizontal="distributed" vertical="center"/>
    </xf>
    <xf numFmtId="0" fontId="41" fillId="0" borderId="0" xfId="0" applyFont="1" applyBorder="1">
      <alignment vertical="center"/>
    </xf>
    <xf numFmtId="0" fontId="39" fillId="0" borderId="0" xfId="2" applyFont="1" applyFill="1" applyBorder="1" applyAlignment="1">
      <alignment horizontal="distributed" vertical="center"/>
    </xf>
    <xf numFmtId="41" fontId="0" fillId="0" borderId="0" xfId="3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1" fontId="38" fillId="0" borderId="1" xfId="3" applyFont="1" applyBorder="1" applyAlignment="1">
      <alignment horizontal="center" vertical="center"/>
    </xf>
    <xf numFmtId="41" fontId="38" fillId="0" borderId="25" xfId="3" applyFont="1" applyBorder="1" applyAlignment="1">
      <alignment horizontal="center" vertical="center"/>
    </xf>
    <xf numFmtId="41" fontId="38" fillId="0" borderId="6" xfId="3" applyFont="1" applyBorder="1">
      <alignment vertical="center"/>
    </xf>
    <xf numFmtId="0" fontId="38" fillId="0" borderId="10" xfId="0" applyFont="1" applyBorder="1">
      <alignment vertical="center"/>
    </xf>
    <xf numFmtId="41" fontId="38" fillId="34" borderId="1" xfId="3" applyFont="1" applyFill="1" applyBorder="1" applyAlignment="1">
      <alignment horizontal="center" vertical="center"/>
    </xf>
    <xf numFmtId="41" fontId="38" fillId="34" borderId="25" xfId="3" applyFont="1" applyFill="1" applyBorder="1" applyAlignment="1">
      <alignment horizontal="center" vertical="center"/>
    </xf>
    <xf numFmtId="41" fontId="38" fillId="34" borderId="6" xfId="3" applyFont="1" applyFill="1" applyBorder="1">
      <alignment vertical="center"/>
    </xf>
    <xf numFmtId="0" fontId="38" fillId="0" borderId="15" xfId="0" applyFont="1" applyBorder="1">
      <alignment vertical="center"/>
    </xf>
    <xf numFmtId="0" fontId="15" fillId="33" borderId="2" xfId="0" applyFont="1" applyFill="1" applyBorder="1" applyAlignment="1">
      <alignment horizontal="center" vertical="center"/>
    </xf>
    <xf numFmtId="0" fontId="15" fillId="33" borderId="1" xfId="0" applyFont="1" applyFill="1" applyBorder="1" applyAlignment="1">
      <alignment horizontal="center" vertical="center"/>
    </xf>
    <xf numFmtId="0" fontId="37" fillId="33" borderId="17" xfId="0" applyFont="1" applyFill="1" applyBorder="1" applyAlignment="1">
      <alignment horizontal="center" vertical="center" wrapText="1"/>
    </xf>
    <xf numFmtId="41" fontId="15" fillId="33" borderId="17" xfId="3" applyFont="1" applyFill="1" applyBorder="1" applyAlignment="1">
      <alignment horizontal="center" vertical="center" wrapText="1"/>
    </xf>
    <xf numFmtId="41" fontId="15" fillId="33" borderId="19" xfId="3" applyFont="1" applyFill="1" applyBorder="1">
      <alignment vertical="center"/>
    </xf>
    <xf numFmtId="41" fontId="15" fillId="33" borderId="7" xfId="3" applyFont="1" applyFill="1" applyBorder="1">
      <alignment vertical="center"/>
    </xf>
    <xf numFmtId="41" fontId="0" fillId="0" borderId="0" xfId="3" applyFont="1">
      <alignment vertical="center"/>
    </xf>
    <xf numFmtId="41" fontId="38" fillId="0" borderId="26" xfId="3" applyFont="1" applyBorder="1">
      <alignment vertical="center"/>
    </xf>
    <xf numFmtId="0" fontId="38" fillId="0" borderId="15" xfId="0" applyFont="1" applyBorder="1" applyAlignment="1">
      <alignment vertical="center"/>
    </xf>
    <xf numFmtId="0" fontId="38" fillId="34" borderId="1" xfId="0" applyFont="1" applyFill="1" applyBorder="1" applyAlignment="1">
      <alignment horizontal="center" vertical="center"/>
    </xf>
    <xf numFmtId="0" fontId="38" fillId="0" borderId="18" xfId="0" applyFont="1" applyBorder="1" applyAlignment="1">
      <alignment vertical="center"/>
    </xf>
    <xf numFmtId="0" fontId="38" fillId="0" borderId="15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41" fontId="15" fillId="33" borderId="18" xfId="3" applyFont="1" applyFill="1" applyBorder="1" applyAlignment="1">
      <alignment vertical="center"/>
    </xf>
    <xf numFmtId="41" fontId="15" fillId="33" borderId="19" xfId="3" applyFont="1" applyFill="1" applyBorder="1" applyAlignment="1">
      <alignment vertical="center"/>
    </xf>
    <xf numFmtId="0" fontId="38" fillId="0" borderId="18" xfId="0" applyFont="1" applyFill="1" applyBorder="1">
      <alignment vertical="center"/>
    </xf>
    <xf numFmtId="0" fontId="38" fillId="0" borderId="15" xfId="0" applyFont="1" applyFill="1" applyBorder="1">
      <alignment vertical="center"/>
    </xf>
    <xf numFmtId="0" fontId="38" fillId="0" borderId="17" xfId="0" applyFont="1" applyBorder="1">
      <alignment vertical="center"/>
    </xf>
    <xf numFmtId="0" fontId="38" fillId="0" borderId="53" xfId="0" applyFont="1" applyBorder="1">
      <alignment vertical="center"/>
    </xf>
    <xf numFmtId="0" fontId="38" fillId="0" borderId="24" xfId="0" applyFont="1" applyBorder="1">
      <alignment vertical="center"/>
    </xf>
    <xf numFmtId="41" fontId="38" fillId="35" borderId="1" xfId="3" applyFont="1" applyFill="1" applyBorder="1" applyAlignment="1">
      <alignment horizontal="center" vertical="center"/>
    </xf>
    <xf numFmtId="41" fontId="38" fillId="35" borderId="6" xfId="3" applyFont="1" applyFill="1" applyBorder="1">
      <alignment vertical="center"/>
    </xf>
    <xf numFmtId="41" fontId="10" fillId="36" borderId="1" xfId="1" applyFont="1" applyFill="1" applyBorder="1" applyAlignment="1">
      <alignment horizontal="center" vertical="center"/>
    </xf>
    <xf numFmtId="41" fontId="10" fillId="36" borderId="6" xfId="1" applyFont="1" applyFill="1" applyBorder="1" applyAlignment="1">
      <alignment horizontal="center" vertical="center"/>
    </xf>
    <xf numFmtId="41" fontId="10" fillId="36" borderId="6" xfId="1" applyFont="1" applyFill="1" applyBorder="1" applyAlignment="1">
      <alignment vertical="center"/>
    </xf>
    <xf numFmtId="0" fontId="42" fillId="0" borderId="0" xfId="0" applyFont="1">
      <alignment vertical="center"/>
    </xf>
    <xf numFmtId="0" fontId="43" fillId="0" borderId="0" xfId="0" applyFont="1" applyBorder="1">
      <alignment vertical="center"/>
    </xf>
    <xf numFmtId="176" fontId="10" fillId="36" borderId="25" xfId="0" applyNumberFormat="1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176" fontId="10" fillId="36" borderId="58" xfId="0" applyNumberFormat="1" applyFont="1" applyFill="1" applyBorder="1" applyAlignment="1">
      <alignment horizontal="center" vertical="center"/>
    </xf>
    <xf numFmtId="0" fontId="10" fillId="36" borderId="1" xfId="0" applyFont="1" applyFill="1" applyBorder="1" applyAlignment="1">
      <alignment horizontal="center" vertical="center"/>
    </xf>
    <xf numFmtId="176" fontId="10" fillId="36" borderId="1" xfId="0" applyNumberFormat="1" applyFont="1" applyFill="1" applyBorder="1" applyAlignment="1">
      <alignment horizontal="center" vertical="center"/>
    </xf>
    <xf numFmtId="41" fontId="10" fillId="0" borderId="3" xfId="1" applyFont="1" applyFill="1" applyBorder="1" applyAlignment="1">
      <alignment horizontal="right" vertical="center"/>
    </xf>
    <xf numFmtId="41" fontId="10" fillId="36" borderId="39" xfId="1" applyFont="1" applyFill="1" applyBorder="1" applyAlignment="1">
      <alignment horizontal="center" vertical="center"/>
    </xf>
    <xf numFmtId="0" fontId="10" fillId="36" borderId="39" xfId="0" applyFont="1" applyFill="1" applyBorder="1" applyAlignment="1">
      <alignment horizontal="center" vertical="center"/>
    </xf>
    <xf numFmtId="41" fontId="10" fillId="36" borderId="59" xfId="1" applyFont="1" applyFill="1" applyBorder="1" applyAlignment="1">
      <alignment horizontal="center" vertical="center"/>
    </xf>
    <xf numFmtId="41" fontId="10" fillId="36" borderId="1" xfId="1" applyFont="1" applyFill="1" applyBorder="1" applyAlignment="1">
      <alignment vertical="center"/>
    </xf>
    <xf numFmtId="41" fontId="12" fillId="0" borderId="60" xfId="1" applyFont="1" applyFill="1" applyBorder="1" applyAlignment="1">
      <alignment horizontal="center" vertical="center"/>
    </xf>
    <xf numFmtId="0" fontId="33" fillId="0" borderId="1" xfId="2" applyFont="1" applyBorder="1" applyAlignment="1">
      <alignment horizontal="distributed" vertical="center" wrapText="1"/>
    </xf>
    <xf numFmtId="176" fontId="33" fillId="0" borderId="1" xfId="3" applyNumberFormat="1" applyFont="1" applyBorder="1" applyAlignment="1" applyProtection="1">
      <alignment vertical="center"/>
      <protection locked="0"/>
    </xf>
    <xf numFmtId="176" fontId="33" fillId="0" borderId="18" xfId="3" applyNumberFormat="1" applyFont="1" applyBorder="1" applyAlignment="1" applyProtection="1">
      <alignment vertical="center"/>
      <protection locked="0"/>
    </xf>
    <xf numFmtId="0" fontId="33" fillId="0" borderId="1" xfId="2" applyFont="1" applyBorder="1" applyAlignment="1" applyProtection="1">
      <alignment horizontal="distributed" vertical="center"/>
      <protection locked="0"/>
    </xf>
    <xf numFmtId="41" fontId="33" fillId="0" borderId="1" xfId="3" applyFont="1" applyBorder="1" applyAlignment="1" applyProtection="1">
      <alignment horizontal="distributed" vertical="center"/>
      <protection locked="0"/>
    </xf>
    <xf numFmtId="41" fontId="33" fillId="0" borderId="1" xfId="3" applyFont="1" applyBorder="1" applyAlignment="1" applyProtection="1">
      <alignment vertical="center"/>
      <protection locked="0"/>
    </xf>
    <xf numFmtId="0" fontId="47" fillId="0" borderId="0" xfId="2" applyFont="1" applyAlignment="1">
      <alignment vertical="center"/>
    </xf>
    <xf numFmtId="0" fontId="15" fillId="0" borderId="0" xfId="0" applyFont="1" applyBorder="1">
      <alignment vertical="center"/>
    </xf>
    <xf numFmtId="41" fontId="45" fillId="37" borderId="1" xfId="3" applyFont="1" applyFill="1" applyBorder="1" applyAlignment="1">
      <alignment horizontal="center" vertical="center"/>
    </xf>
    <xf numFmtId="0" fontId="45" fillId="0" borderId="1" xfId="2" applyFont="1" applyBorder="1" applyAlignment="1">
      <alignment horizontal="center" vertical="center"/>
    </xf>
    <xf numFmtId="176" fontId="45" fillId="0" borderId="1" xfId="3" applyNumberFormat="1" applyFont="1" applyBorder="1" applyAlignment="1">
      <alignment vertical="center"/>
    </xf>
    <xf numFmtId="41" fontId="45" fillId="0" borderId="1" xfId="3" applyFont="1" applyBorder="1" applyAlignment="1">
      <alignment horizontal="center" vertical="center"/>
    </xf>
    <xf numFmtId="0" fontId="41" fillId="0" borderId="0" xfId="0" applyFont="1" applyBorder="1" applyAlignment="1">
      <alignment vertical="center"/>
    </xf>
    <xf numFmtId="176" fontId="10" fillId="0" borderId="25" xfId="5" applyNumberFormat="1" applyFont="1" applyFill="1" applyBorder="1" applyAlignment="1">
      <alignment vertical="center"/>
    </xf>
    <xf numFmtId="176" fontId="10" fillId="0" borderId="22" xfId="5" applyNumberFormat="1" applyFont="1" applyFill="1" applyBorder="1" applyAlignment="1">
      <alignment horizontal="left" vertical="center"/>
    </xf>
    <xf numFmtId="176" fontId="10" fillId="0" borderId="61" xfId="5" applyNumberFormat="1" applyFont="1" applyFill="1" applyBorder="1" applyAlignment="1">
      <alignment horizontal="left" vertical="center"/>
    </xf>
    <xf numFmtId="41" fontId="38" fillId="34" borderId="6" xfId="3" applyFont="1" applyFill="1" applyBorder="1" applyAlignment="1">
      <alignment horizontal="center" vertical="center"/>
    </xf>
    <xf numFmtId="0" fontId="38" fillId="0" borderId="55" xfId="0" applyFont="1" applyBorder="1">
      <alignment vertical="center"/>
    </xf>
    <xf numFmtId="41" fontId="15" fillId="33" borderId="3" xfId="3" applyFont="1" applyFill="1" applyBorder="1" applyAlignment="1">
      <alignment horizontal="center" vertical="center" wrapText="1"/>
    </xf>
    <xf numFmtId="41" fontId="15" fillId="33" borderId="9" xfId="3" applyFont="1" applyFill="1" applyBorder="1" applyAlignment="1">
      <alignment horizontal="center" vertical="center" wrapText="1"/>
    </xf>
    <xf numFmtId="41" fontId="38" fillId="34" borderId="19" xfId="3" applyFont="1" applyFill="1" applyBorder="1">
      <alignment vertical="center"/>
    </xf>
    <xf numFmtId="0" fontId="38" fillId="0" borderId="10" xfId="0" applyFont="1" applyBorder="1" applyAlignment="1">
      <alignment vertical="center"/>
    </xf>
    <xf numFmtId="41" fontId="38" fillId="35" borderId="6" xfId="3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41" fontId="38" fillId="0" borderId="10" xfId="3" applyFont="1" applyBorder="1">
      <alignment vertical="center"/>
    </xf>
    <xf numFmtId="41" fontId="38" fillId="0" borderId="24" xfId="3" applyFont="1" applyBorder="1">
      <alignment vertical="center"/>
    </xf>
    <xf numFmtId="41" fontId="38" fillId="0" borderId="13" xfId="3" applyFont="1" applyBorder="1">
      <alignment vertical="center"/>
    </xf>
    <xf numFmtId="41" fontId="15" fillId="33" borderId="3" xfId="3" applyFont="1" applyFill="1" applyBorder="1" applyAlignment="1">
      <alignment vertical="center"/>
    </xf>
    <xf numFmtId="41" fontId="15" fillId="33" borderId="7" xfId="3" applyFont="1" applyFill="1" applyBorder="1" applyAlignment="1">
      <alignment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41" fontId="52" fillId="0" borderId="0" xfId="1" applyFont="1">
      <alignment vertical="center"/>
    </xf>
    <xf numFmtId="0" fontId="52" fillId="0" borderId="0" xfId="0" applyFont="1" applyAlignment="1">
      <alignment horizontal="right" vertical="center"/>
    </xf>
    <xf numFmtId="0" fontId="53" fillId="33" borderId="14" xfId="0" applyFont="1" applyFill="1" applyBorder="1" applyAlignment="1">
      <alignment horizontal="center" vertical="center"/>
    </xf>
    <xf numFmtId="0" fontId="53" fillId="33" borderId="39" xfId="0" applyFont="1" applyFill="1" applyBorder="1" applyAlignment="1">
      <alignment horizontal="center" vertical="center"/>
    </xf>
    <xf numFmtId="41" fontId="53" fillId="33" borderId="39" xfId="1" applyFont="1" applyFill="1" applyBorder="1" applyAlignment="1">
      <alignment horizontal="center" vertical="center"/>
    </xf>
    <xf numFmtId="0" fontId="53" fillId="33" borderId="59" xfId="0" applyFont="1" applyFill="1" applyBorder="1" applyAlignment="1">
      <alignment horizontal="center" vertical="center"/>
    </xf>
    <xf numFmtId="14" fontId="52" fillId="0" borderId="2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41" fontId="52" fillId="0" borderId="1" xfId="1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41" fontId="54" fillId="38" borderId="20" xfId="1" applyFont="1" applyFill="1" applyBorder="1">
      <alignment vertical="center"/>
    </xf>
    <xf numFmtId="0" fontId="53" fillId="38" borderId="20" xfId="0" applyFont="1" applyFill="1" applyBorder="1" applyAlignment="1">
      <alignment vertical="center"/>
    </xf>
    <xf numFmtId="0" fontId="53" fillId="38" borderId="62" xfId="0" applyFont="1" applyFill="1" applyBorder="1" applyAlignment="1">
      <alignment horizontal="center" vertical="center" wrapText="1"/>
    </xf>
    <xf numFmtId="41" fontId="51" fillId="0" borderId="0" xfId="1" applyFont="1">
      <alignment vertical="center"/>
    </xf>
    <xf numFmtId="0" fontId="56" fillId="0" borderId="0" xfId="2" applyFont="1" applyBorder="1">
      <alignment vertical="center"/>
    </xf>
    <xf numFmtId="0" fontId="55" fillId="0" borderId="0" xfId="2" applyFont="1" applyBorder="1" applyAlignment="1">
      <alignment horizontal="center" vertical="center"/>
    </xf>
    <xf numFmtId="0" fontId="57" fillId="39" borderId="14" xfId="2" applyFont="1" applyFill="1" applyBorder="1" applyAlignment="1">
      <alignment horizontal="center" vertical="center" wrapText="1"/>
    </xf>
    <xf numFmtId="0" fontId="57" fillId="39" borderId="39" xfId="2" applyFont="1" applyFill="1" applyBorder="1" applyAlignment="1">
      <alignment horizontal="center" vertical="center" wrapText="1"/>
    </xf>
    <xf numFmtId="0" fontId="57" fillId="39" borderId="59" xfId="2" applyFont="1" applyFill="1" applyBorder="1" applyAlignment="1">
      <alignment horizontal="center" vertical="center"/>
    </xf>
    <xf numFmtId="0" fontId="58" fillId="0" borderId="63" xfId="2" applyFont="1" applyFill="1" applyBorder="1" applyAlignment="1">
      <alignment horizontal="center" vertical="center" wrapText="1"/>
    </xf>
    <xf numFmtId="0" fontId="58" fillId="0" borderId="3" xfId="2" applyFont="1" applyFill="1" applyBorder="1" applyAlignment="1">
      <alignment horizontal="center" vertical="center" wrapText="1"/>
    </xf>
    <xf numFmtId="176" fontId="58" fillId="0" borderId="7" xfId="2" applyNumberFormat="1" applyFont="1" applyFill="1" applyBorder="1" applyAlignment="1">
      <alignment horizontal="center" vertical="center" wrapText="1"/>
    </xf>
    <xf numFmtId="0" fontId="56" fillId="0" borderId="0" xfId="2" applyFont="1" applyFill="1" applyBorder="1">
      <alignment vertical="center"/>
    </xf>
    <xf numFmtId="49" fontId="59" fillId="0" borderId="0" xfId="4" applyNumberFormat="1" applyFont="1" applyBorder="1" applyAlignment="1">
      <alignment horizontal="center" vertical="center" wrapText="1"/>
    </xf>
    <xf numFmtId="0" fontId="59" fillId="0" borderId="0" xfId="2" applyFont="1" applyFill="1" applyBorder="1" applyAlignment="1">
      <alignment horizontal="center" vertical="center" wrapText="1"/>
    </xf>
    <xf numFmtId="177" fontId="59" fillId="0" borderId="0" xfId="2" applyNumberFormat="1" applyFont="1" applyBorder="1" applyAlignment="1">
      <alignment horizontal="right" vertical="center"/>
    </xf>
    <xf numFmtId="49" fontId="56" fillId="0" borderId="0" xfId="4" applyNumberFormat="1" applyFont="1" applyBorder="1" applyAlignment="1">
      <alignment horizontal="center" vertical="center" wrapText="1"/>
    </xf>
    <xf numFmtId="0" fontId="56" fillId="0" borderId="0" xfId="2" applyFont="1" applyBorder="1" applyAlignment="1">
      <alignment horizontal="center" vertical="center" wrapText="1"/>
    </xf>
    <xf numFmtId="177" fontId="56" fillId="0" borderId="0" xfId="2" applyNumberFormat="1" applyFont="1" applyBorder="1" applyAlignment="1">
      <alignment horizontal="right" vertical="center"/>
    </xf>
    <xf numFmtId="0" fontId="56" fillId="0" borderId="0" xfId="2" applyFont="1" applyFill="1" applyBorder="1" applyAlignment="1">
      <alignment horizontal="center" vertical="center" wrapText="1"/>
    </xf>
    <xf numFmtId="3" fontId="56" fillId="0" borderId="0" xfId="2" applyNumberFormat="1" applyFont="1" applyBorder="1" applyAlignment="1">
      <alignment horizontal="center" vertical="center" wrapText="1"/>
    </xf>
    <xf numFmtId="177" fontId="56" fillId="0" borderId="0" xfId="2" applyNumberFormat="1" applyFont="1" applyFill="1" applyBorder="1" applyAlignment="1">
      <alignment horizontal="right" vertical="center"/>
    </xf>
    <xf numFmtId="3" fontId="56" fillId="0" borderId="0" xfId="2" applyNumberFormat="1" applyFont="1" applyFill="1" applyBorder="1" applyAlignment="1">
      <alignment horizontal="center" vertical="center" wrapText="1"/>
    </xf>
    <xf numFmtId="177" fontId="56" fillId="0" borderId="0" xfId="4" applyNumberFormat="1" applyFont="1" applyFill="1" applyBorder="1" applyAlignment="1">
      <alignment horizontal="right" vertical="center"/>
    </xf>
    <xf numFmtId="9" fontId="56" fillId="0" borderId="0" xfId="4" applyFont="1" applyFill="1" applyBorder="1" applyAlignment="1">
      <alignment horizontal="center" vertical="center"/>
    </xf>
    <xf numFmtId="3" fontId="56" fillId="0" borderId="0" xfId="2" applyNumberFormat="1" applyFont="1" applyFill="1" applyBorder="1" applyAlignment="1">
      <alignment horizontal="center" vertical="center"/>
    </xf>
    <xf numFmtId="9" fontId="56" fillId="0" borderId="0" xfId="4" applyFont="1" applyBorder="1" applyAlignment="1">
      <alignment horizontal="center" vertical="center"/>
    </xf>
    <xf numFmtId="0" fontId="56" fillId="0" borderId="0" xfId="2" applyFont="1" applyBorder="1" applyAlignment="1">
      <alignment horizontal="center" vertical="center"/>
    </xf>
    <xf numFmtId="177" fontId="56" fillId="0" borderId="0" xfId="4" applyNumberFormat="1" applyFont="1" applyBorder="1" applyAlignment="1">
      <alignment horizontal="right" vertical="center"/>
    </xf>
    <xf numFmtId="176" fontId="56" fillId="0" borderId="0" xfId="2" applyNumberFormat="1" applyFont="1" applyFill="1" applyBorder="1" applyAlignment="1">
      <alignment horizontal="right" vertical="center"/>
    </xf>
    <xf numFmtId="0" fontId="56" fillId="0" borderId="0" xfId="2" applyFont="1" applyFill="1" applyBorder="1" applyAlignment="1">
      <alignment horizontal="center" vertical="center"/>
    </xf>
    <xf numFmtId="3" fontId="56" fillId="0" borderId="0" xfId="2" applyNumberFormat="1" applyFont="1" applyFill="1" applyBorder="1" applyAlignment="1">
      <alignment vertical="center"/>
    </xf>
    <xf numFmtId="3" fontId="56" fillId="0" borderId="0" xfId="2" applyNumberFormat="1" applyFont="1" applyFill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41" fontId="51" fillId="0" borderId="0" xfId="1" applyFont="1" applyAlignment="1">
      <alignment horizontal="center" vertical="center"/>
    </xf>
    <xf numFmtId="178" fontId="51" fillId="0" borderId="0" xfId="0" applyNumberFormat="1" applyFont="1" applyFill="1" applyAlignment="1">
      <alignment horizontal="right" vertical="center"/>
    </xf>
    <xf numFmtId="41" fontId="51" fillId="0" borderId="0" xfId="1" applyFont="1" applyFill="1" applyAlignment="1">
      <alignment horizontal="center" vertical="center"/>
    </xf>
    <xf numFmtId="0" fontId="53" fillId="39" borderId="64" xfId="0" applyFont="1" applyFill="1" applyBorder="1" applyAlignment="1">
      <alignment horizontal="center" vertical="center"/>
    </xf>
    <xf numFmtId="178" fontId="53" fillId="39" borderId="65" xfId="0" applyNumberFormat="1" applyFont="1" applyFill="1" applyBorder="1" applyAlignment="1">
      <alignment horizontal="right" vertical="center"/>
    </xf>
    <xf numFmtId="0" fontId="53" fillId="39" borderId="65" xfId="0" applyFont="1" applyFill="1" applyBorder="1" applyAlignment="1">
      <alignment horizontal="left" vertical="center"/>
    </xf>
    <xf numFmtId="0" fontId="53" fillId="39" borderId="66" xfId="0" applyFont="1" applyFill="1" applyBorder="1" applyAlignment="1">
      <alignment horizontal="left" vertical="center"/>
    </xf>
    <xf numFmtId="41" fontId="53" fillId="39" borderId="67" xfId="1" applyFont="1" applyFill="1" applyBorder="1" applyAlignment="1">
      <alignment horizontal="center" vertical="center"/>
    </xf>
    <xf numFmtId="0" fontId="53" fillId="39" borderId="68" xfId="0" applyFont="1" applyFill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178" fontId="52" fillId="0" borderId="17" xfId="0" applyNumberFormat="1" applyFont="1" applyFill="1" applyBorder="1" applyAlignment="1">
      <alignment horizontal="right" vertical="center" wrapText="1"/>
    </xf>
    <xf numFmtId="0" fontId="52" fillId="0" borderId="69" xfId="0" applyFont="1" applyBorder="1" applyAlignment="1">
      <alignment horizontal="left" vertical="center" wrapText="1"/>
    </xf>
    <xf numFmtId="0" fontId="52" fillId="0" borderId="22" xfId="0" applyFont="1" applyBorder="1" applyAlignment="1">
      <alignment vertical="center" wrapText="1"/>
    </xf>
    <xf numFmtId="41" fontId="52" fillId="40" borderId="18" xfId="1" applyFont="1" applyFill="1" applyBorder="1" applyAlignment="1">
      <alignment vertical="center"/>
    </xf>
    <xf numFmtId="0" fontId="52" fillId="0" borderId="11" xfId="0" applyFont="1" applyBorder="1" applyAlignment="1">
      <alignment horizontal="center" vertical="center"/>
    </xf>
    <xf numFmtId="0" fontId="52" fillId="0" borderId="70" xfId="0" applyFont="1" applyBorder="1" applyAlignment="1">
      <alignment horizontal="center" vertical="center"/>
    </xf>
    <xf numFmtId="178" fontId="52" fillId="0" borderId="71" xfId="0" applyNumberFormat="1" applyFont="1" applyFill="1" applyBorder="1" applyAlignment="1">
      <alignment horizontal="right" vertical="center" wrapText="1"/>
    </xf>
    <xf numFmtId="0" fontId="52" fillId="0" borderId="72" xfId="0" applyFont="1" applyBorder="1" applyAlignment="1">
      <alignment vertical="center" wrapText="1"/>
    </xf>
    <xf numFmtId="178" fontId="51" fillId="0" borderId="0" xfId="0" applyNumberFormat="1" applyFont="1" applyAlignment="1">
      <alignment horizontal="center" vertical="center"/>
    </xf>
    <xf numFmtId="0" fontId="52" fillId="0" borderId="31" xfId="0" applyFont="1" applyBorder="1" applyAlignment="1">
      <alignment vertical="center" wrapText="1"/>
    </xf>
    <xf numFmtId="0" fontId="53" fillId="39" borderId="59" xfId="0" applyFont="1" applyFill="1" applyBorder="1" applyAlignment="1">
      <alignment horizontal="center" vertical="center"/>
    </xf>
    <xf numFmtId="41" fontId="53" fillId="39" borderId="39" xfId="1" applyFont="1" applyFill="1" applyBorder="1" applyAlignment="1">
      <alignment horizontal="center" vertical="center"/>
    </xf>
    <xf numFmtId="0" fontId="53" fillId="39" borderId="14" xfId="0" applyFont="1" applyFill="1" applyBorder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51" fillId="0" borderId="0" xfId="0" applyFont="1" applyFill="1" applyAlignment="1">
      <alignment horizontal="center" vertical="center"/>
    </xf>
    <xf numFmtId="41" fontId="51" fillId="0" borderId="0" xfId="1" applyFont="1" applyFill="1" applyAlignment="1">
      <alignment vertical="center"/>
    </xf>
    <xf numFmtId="178" fontId="51" fillId="0" borderId="0" xfId="0" applyNumberFormat="1" applyFont="1" applyFill="1" applyAlignment="1">
      <alignment horizontal="center" vertical="center"/>
    </xf>
    <xf numFmtId="0" fontId="53" fillId="41" borderId="64" xfId="0" applyFont="1" applyFill="1" applyBorder="1" applyAlignment="1">
      <alignment horizontal="center" vertical="center"/>
    </xf>
    <xf numFmtId="178" fontId="53" fillId="41" borderId="65" xfId="0" applyNumberFormat="1" applyFont="1" applyFill="1" applyBorder="1" applyAlignment="1">
      <alignment horizontal="right" vertical="center"/>
    </xf>
    <xf numFmtId="0" fontId="53" fillId="41" borderId="65" xfId="0" applyFont="1" applyFill="1" applyBorder="1" applyAlignment="1">
      <alignment horizontal="left" vertical="center"/>
    </xf>
    <xf numFmtId="0" fontId="53" fillId="41" borderId="66" xfId="0" applyFont="1" applyFill="1" applyBorder="1" applyAlignment="1">
      <alignment horizontal="left" vertical="center"/>
    </xf>
    <xf numFmtId="41" fontId="53" fillId="41" borderId="67" xfId="1" applyFont="1" applyFill="1" applyBorder="1" applyAlignment="1">
      <alignment vertical="center"/>
    </xf>
    <xf numFmtId="0" fontId="52" fillId="0" borderId="19" xfId="0" applyFont="1" applyFill="1" applyBorder="1" applyAlignment="1">
      <alignment horizontal="center" vertical="center"/>
    </xf>
    <xf numFmtId="178" fontId="52" fillId="0" borderId="21" xfId="0" applyNumberFormat="1" applyFont="1" applyFill="1" applyBorder="1" applyAlignment="1">
      <alignment horizontal="right" vertical="center" wrapText="1"/>
    </xf>
    <xf numFmtId="0" fontId="52" fillId="0" borderId="21" xfId="0" applyFont="1" applyFill="1" applyBorder="1" applyAlignment="1">
      <alignment vertical="center" wrapText="1"/>
    </xf>
    <xf numFmtId="0" fontId="52" fillId="0" borderId="22" xfId="0" applyFont="1" applyFill="1" applyBorder="1" applyAlignment="1">
      <alignment vertical="center" wrapText="1"/>
    </xf>
    <xf numFmtId="41" fontId="58" fillId="0" borderId="18" xfId="1" applyFont="1" applyFill="1" applyBorder="1" applyAlignment="1">
      <alignment vertical="center"/>
    </xf>
    <xf numFmtId="0" fontId="52" fillId="0" borderId="17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center" vertical="center"/>
    </xf>
    <xf numFmtId="178" fontId="52" fillId="0" borderId="61" xfId="0" applyNumberFormat="1" applyFont="1" applyFill="1" applyBorder="1" applyAlignment="1">
      <alignment horizontal="right" vertical="center" wrapText="1"/>
    </xf>
    <xf numFmtId="0" fontId="52" fillId="0" borderId="61" xfId="0" applyFont="1" applyFill="1" applyBorder="1" applyAlignment="1">
      <alignment vertical="center" wrapText="1"/>
    </xf>
    <xf numFmtId="0" fontId="52" fillId="0" borderId="25" xfId="0" applyFont="1" applyFill="1" applyBorder="1" applyAlignment="1">
      <alignment vertical="center" wrapText="1"/>
    </xf>
    <xf numFmtId="41" fontId="58" fillId="0" borderId="1" xfId="1" applyFont="1" applyFill="1" applyBorder="1" applyAlignment="1">
      <alignment vertical="center"/>
    </xf>
    <xf numFmtId="0" fontId="52" fillId="0" borderId="18" xfId="0" applyFont="1" applyFill="1" applyBorder="1" applyAlignment="1">
      <alignment horizontal="center" vertical="center" wrapText="1"/>
    </xf>
    <xf numFmtId="0" fontId="53" fillId="39" borderId="73" xfId="0" applyFont="1" applyFill="1" applyBorder="1" applyAlignment="1">
      <alignment horizontal="center" vertical="center"/>
    </xf>
    <xf numFmtId="0" fontId="51" fillId="0" borderId="0" xfId="0" applyFont="1" applyFill="1" applyAlignment="1">
      <alignment horizontal="right" vertical="center"/>
    </xf>
    <xf numFmtId="0" fontId="51" fillId="0" borderId="0" xfId="5" applyFont="1" applyFill="1" applyAlignment="1">
      <alignment horizontal="center" vertical="center"/>
    </xf>
    <xf numFmtId="41" fontId="51" fillId="0" borderId="0" xfId="62" applyFont="1" applyFill="1" applyAlignment="1">
      <alignment horizontal="center" vertical="center"/>
    </xf>
    <xf numFmtId="178" fontId="51" fillId="0" borderId="0" xfId="5" applyNumberFormat="1" applyFont="1" applyFill="1" applyAlignment="1">
      <alignment horizontal="right" vertical="center"/>
    </xf>
    <xf numFmtId="41" fontId="51" fillId="0" borderId="0" xfId="62" applyFont="1" applyFill="1" applyAlignment="1">
      <alignment horizontal="right" vertical="center"/>
    </xf>
    <xf numFmtId="0" fontId="53" fillId="33" borderId="62" xfId="0" applyFont="1" applyFill="1" applyBorder="1" applyAlignment="1">
      <alignment horizontal="center" vertical="center"/>
    </xf>
    <xf numFmtId="178" fontId="53" fillId="33" borderId="12" xfId="0" applyNumberFormat="1" applyFont="1" applyFill="1" applyBorder="1" applyAlignment="1">
      <alignment horizontal="right" vertical="center"/>
    </xf>
    <xf numFmtId="0" fontId="53" fillId="33" borderId="12" xfId="0" applyFont="1" applyFill="1" applyBorder="1" applyAlignment="1">
      <alignment horizontal="left" vertical="center"/>
    </xf>
    <xf numFmtId="0" fontId="53" fillId="33" borderId="76" xfId="0" applyFont="1" applyFill="1" applyBorder="1" applyAlignment="1">
      <alignment horizontal="left" vertical="center"/>
    </xf>
    <xf numFmtId="41" fontId="53" fillId="33" borderId="20" xfId="1" applyFont="1" applyFill="1" applyBorder="1" applyAlignment="1">
      <alignment horizontal="right" vertical="center"/>
    </xf>
    <xf numFmtId="0" fontId="53" fillId="42" borderId="77" xfId="0" applyFont="1" applyFill="1" applyBorder="1" applyAlignment="1">
      <alignment horizontal="center" vertical="center"/>
    </xf>
    <xf numFmtId="178" fontId="53" fillId="42" borderId="78" xfId="0" applyNumberFormat="1" applyFont="1" applyFill="1" applyBorder="1" applyAlignment="1">
      <alignment horizontal="right" vertical="center"/>
    </xf>
    <xf numFmtId="0" fontId="53" fillId="42" borderId="78" xfId="0" applyFont="1" applyFill="1" applyBorder="1" applyAlignment="1">
      <alignment horizontal="left" vertical="center"/>
    </xf>
    <xf numFmtId="0" fontId="53" fillId="42" borderId="79" xfId="0" applyFont="1" applyFill="1" applyBorder="1" applyAlignment="1">
      <alignment horizontal="left" vertical="center"/>
    </xf>
    <xf numFmtId="41" fontId="53" fillId="42" borderId="80" xfId="1" applyFont="1" applyFill="1" applyBorder="1" applyAlignment="1">
      <alignment horizontal="right" vertical="center"/>
    </xf>
    <xf numFmtId="41" fontId="58" fillId="0" borderId="18" xfId="1" applyFont="1" applyFill="1" applyBorder="1" applyAlignment="1">
      <alignment horizontal="right" vertical="center"/>
    </xf>
    <xf numFmtId="0" fontId="52" fillId="0" borderId="18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center" vertical="center"/>
    </xf>
    <xf numFmtId="0" fontId="53" fillId="42" borderId="6" xfId="0" applyFont="1" applyFill="1" applyBorder="1" applyAlignment="1">
      <alignment horizontal="center" vertical="center"/>
    </xf>
    <xf numFmtId="178" fontId="53" fillId="42" borderId="61" xfId="0" applyNumberFormat="1" applyFont="1" applyFill="1" applyBorder="1" applyAlignment="1">
      <alignment horizontal="right" vertical="center"/>
    </xf>
    <xf numFmtId="0" fontId="53" fillId="42" borderId="61" xfId="0" applyFont="1" applyFill="1" applyBorder="1" applyAlignment="1">
      <alignment horizontal="left" vertical="center"/>
    </xf>
    <xf numFmtId="0" fontId="53" fillId="42" borderId="25" xfId="0" applyFont="1" applyFill="1" applyBorder="1" applyAlignment="1">
      <alignment horizontal="left" vertical="center"/>
    </xf>
    <xf numFmtId="41" fontId="53" fillId="42" borderId="1" xfId="1" applyFont="1" applyFill="1" applyBorder="1" applyAlignment="1">
      <alignment horizontal="right" vertical="center"/>
    </xf>
    <xf numFmtId="0" fontId="61" fillId="42" borderId="6" xfId="5" applyFont="1" applyFill="1" applyBorder="1" applyAlignment="1">
      <alignment horizontal="center" vertical="center"/>
    </xf>
    <xf numFmtId="178" fontId="61" fillId="42" borderId="61" xfId="5" applyNumberFormat="1" applyFont="1" applyFill="1" applyBorder="1" applyAlignment="1">
      <alignment horizontal="right" vertical="center"/>
    </xf>
    <xf numFmtId="0" fontId="61" fillId="42" borderId="61" xfId="5" applyFont="1" applyFill="1" applyBorder="1" applyAlignment="1">
      <alignment horizontal="left" vertical="center"/>
    </xf>
    <xf numFmtId="0" fontId="61" fillId="42" borderId="25" xfId="5" applyFont="1" applyFill="1" applyBorder="1" applyAlignment="1">
      <alignment horizontal="left" vertical="center"/>
    </xf>
    <xf numFmtId="41" fontId="61" fillId="42" borderId="1" xfId="62" applyFont="1" applyFill="1" applyBorder="1" applyAlignment="1">
      <alignment horizontal="right" vertical="center"/>
    </xf>
    <xf numFmtId="178" fontId="51" fillId="0" borderId="0" xfId="5" applyNumberFormat="1" applyFont="1" applyFill="1" applyAlignment="1">
      <alignment horizontal="center" vertical="center"/>
    </xf>
    <xf numFmtId="178" fontId="62" fillId="0" borderId="85" xfId="5" applyNumberFormat="1" applyFont="1" applyFill="1" applyBorder="1" applyAlignment="1">
      <alignment horizontal="right" vertical="center" wrapText="1"/>
    </xf>
    <xf numFmtId="0" fontId="62" fillId="0" borderId="86" xfId="5" applyFont="1" applyFill="1" applyBorder="1" applyAlignment="1">
      <alignment horizontal="left" vertical="center" wrapText="1"/>
    </xf>
    <xf numFmtId="0" fontId="62" fillId="0" borderId="87" xfId="5" applyFont="1" applyFill="1" applyBorder="1" applyAlignment="1">
      <alignment vertical="center" wrapText="1"/>
    </xf>
    <xf numFmtId="0" fontId="62" fillId="0" borderId="15" xfId="5" applyFont="1" applyFill="1" applyBorder="1" applyAlignment="1">
      <alignment horizontal="center" vertical="center"/>
    </xf>
    <xf numFmtId="0" fontId="62" fillId="0" borderId="4" xfId="5" applyFont="1" applyFill="1" applyBorder="1" applyAlignment="1">
      <alignment horizontal="center" vertical="center"/>
    </xf>
    <xf numFmtId="178" fontId="62" fillId="0" borderId="71" xfId="5" applyNumberFormat="1" applyFont="1" applyFill="1" applyBorder="1" applyAlignment="1">
      <alignment horizontal="right" vertical="center" wrapText="1"/>
    </xf>
    <xf numFmtId="0" fontId="62" fillId="0" borderId="88" xfId="5" applyFont="1" applyFill="1" applyBorder="1" applyAlignment="1">
      <alignment vertical="center" wrapText="1"/>
    </xf>
    <xf numFmtId="0" fontId="62" fillId="0" borderId="72" xfId="5" applyFont="1" applyFill="1" applyBorder="1" applyAlignment="1">
      <alignment vertical="center" wrapText="1"/>
    </xf>
    <xf numFmtId="0" fontId="62" fillId="0" borderId="18" xfId="5" applyFont="1" applyFill="1" applyBorder="1" applyAlignment="1">
      <alignment horizontal="center" vertical="center"/>
    </xf>
    <xf numFmtId="0" fontId="62" fillId="0" borderId="11" xfId="5" applyFont="1" applyFill="1" applyBorder="1" applyAlignment="1">
      <alignment horizontal="center" vertical="center"/>
    </xf>
    <xf numFmtId="0" fontId="52" fillId="0" borderId="37" xfId="0" applyFont="1" applyFill="1" applyBorder="1" applyAlignment="1">
      <alignment horizontal="left" vertical="center" wrapText="1"/>
    </xf>
    <xf numFmtId="0" fontId="51" fillId="0" borderId="0" xfId="5" applyFont="1" applyFill="1" applyAlignment="1">
      <alignment horizontal="left" vertical="center"/>
    </xf>
    <xf numFmtId="0" fontId="51" fillId="0" borderId="0" xfId="5" applyFont="1" applyFill="1" applyBorder="1" applyAlignment="1">
      <alignment horizontal="center" vertical="center"/>
    </xf>
    <xf numFmtId="0" fontId="51" fillId="0" borderId="0" xfId="5" applyFont="1" applyFill="1" applyAlignment="1">
      <alignment horizontal="right" vertical="center"/>
    </xf>
    <xf numFmtId="0" fontId="52" fillId="0" borderId="25" xfId="0" quotePrefix="1" applyFont="1" applyFill="1" applyBorder="1" applyAlignment="1">
      <alignment vertical="center" wrapText="1"/>
    </xf>
    <xf numFmtId="41" fontId="10" fillId="0" borderId="18" xfId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horizontal="left" vertical="center"/>
    </xf>
    <xf numFmtId="0" fontId="10" fillId="0" borderId="18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left" vertical="center"/>
    </xf>
    <xf numFmtId="176" fontId="10" fillId="0" borderId="18" xfId="0" applyNumberFormat="1" applyFont="1" applyFill="1" applyBorder="1" applyAlignment="1">
      <alignment vertical="center"/>
    </xf>
    <xf numFmtId="0" fontId="10" fillId="0" borderId="15" xfId="0" applyFont="1" applyFill="1" applyBorder="1">
      <alignment vertical="center"/>
    </xf>
    <xf numFmtId="0" fontId="10" fillId="0" borderId="1" xfId="0" applyFont="1" applyFill="1" applyBorder="1">
      <alignment vertical="center"/>
    </xf>
    <xf numFmtId="41" fontId="10" fillId="36" borderId="1" xfId="0" applyNumberFormat="1" applyFont="1" applyFill="1" applyBorder="1">
      <alignment vertical="center"/>
    </xf>
    <xf numFmtId="41" fontId="10" fillId="36" borderId="6" xfId="0" applyNumberFormat="1" applyFont="1" applyFill="1" applyBorder="1">
      <alignment vertical="center"/>
    </xf>
    <xf numFmtId="41" fontId="10" fillId="0" borderId="1" xfId="0" applyNumberFormat="1" applyFont="1" applyFill="1" applyBorder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20" xfId="0" applyFont="1" applyFill="1" applyBorder="1">
      <alignment vertical="center"/>
    </xf>
    <xf numFmtId="0" fontId="10" fillId="0" borderId="3" xfId="0" applyFont="1" applyFill="1" applyBorder="1">
      <alignment vertical="center"/>
    </xf>
    <xf numFmtId="41" fontId="10" fillId="0" borderId="3" xfId="0" applyNumberFormat="1" applyFont="1" applyFill="1" applyBorder="1">
      <alignment vertical="center"/>
    </xf>
    <xf numFmtId="41" fontId="10" fillId="0" borderId="7" xfId="0" applyNumberFormat="1" applyFont="1" applyFill="1" applyBorder="1">
      <alignment vertical="center"/>
    </xf>
    <xf numFmtId="41" fontId="53" fillId="42" borderId="18" xfId="1" applyFont="1" applyFill="1" applyBorder="1" applyAlignment="1">
      <alignment horizontal="right" vertical="center"/>
    </xf>
    <xf numFmtId="0" fontId="53" fillId="42" borderId="22" xfId="0" applyFont="1" applyFill="1" applyBorder="1" applyAlignment="1">
      <alignment horizontal="left" vertical="center"/>
    </xf>
    <xf numFmtId="0" fontId="53" fillId="42" borderId="21" xfId="0" applyFont="1" applyFill="1" applyBorder="1" applyAlignment="1">
      <alignment horizontal="left" vertical="center"/>
    </xf>
    <xf numFmtId="178" fontId="53" fillId="42" borderId="21" xfId="0" applyNumberFormat="1" applyFont="1" applyFill="1" applyBorder="1" applyAlignment="1">
      <alignment horizontal="right" vertical="center"/>
    </xf>
    <xf numFmtId="0" fontId="53" fillId="42" borderId="19" xfId="0" applyFont="1" applyFill="1" applyBorder="1" applyAlignment="1">
      <alignment horizontal="center" vertical="center"/>
    </xf>
    <xf numFmtId="0" fontId="51" fillId="0" borderId="21" xfId="5" applyFont="1" applyFill="1" applyBorder="1" applyAlignment="1">
      <alignment horizontal="center" vertical="center"/>
    </xf>
    <xf numFmtId="41" fontId="51" fillId="0" borderId="21" xfId="62" applyFont="1" applyFill="1" applyBorder="1" applyAlignment="1">
      <alignment horizontal="center" vertical="center"/>
    </xf>
    <xf numFmtId="0" fontId="58" fillId="0" borderId="0" xfId="2" applyFont="1">
      <alignment vertical="center"/>
    </xf>
    <xf numFmtId="0" fontId="58" fillId="0" borderId="0" xfId="2" applyFont="1" applyAlignment="1">
      <alignment horizontal="center" vertical="center"/>
    </xf>
    <xf numFmtId="49" fontId="66" fillId="43" borderId="0" xfId="2" applyNumberFormat="1" applyFont="1" applyFill="1" applyAlignment="1">
      <alignment horizontal="center" vertical="center" wrapText="1"/>
    </xf>
    <xf numFmtId="176" fontId="67" fillId="0" borderId="6" xfId="2" applyNumberFormat="1" applyFont="1" applyFill="1" applyBorder="1" applyAlignment="1">
      <alignment horizontal="center" vertical="center" wrapText="1"/>
    </xf>
    <xf numFmtId="41" fontId="67" fillId="0" borderId="1" xfId="63" applyFont="1" applyFill="1" applyBorder="1" applyAlignment="1">
      <alignment vertical="center" wrapText="1"/>
    </xf>
    <xf numFmtId="49" fontId="67" fillId="0" borderId="1" xfId="2" applyNumberFormat="1" applyFont="1" applyFill="1" applyBorder="1" applyAlignment="1">
      <alignment horizontal="center" vertical="center" wrapText="1"/>
    </xf>
    <xf numFmtId="14" fontId="67" fillId="0" borderId="1" xfId="2" applyNumberFormat="1" applyFont="1" applyFill="1" applyBorder="1" applyAlignment="1">
      <alignment horizontal="center" vertical="center" wrapText="1"/>
    </xf>
    <xf numFmtId="0" fontId="67" fillId="0" borderId="2" xfId="2" applyNumberFormat="1" applyFont="1" applyFill="1" applyBorder="1" applyAlignment="1">
      <alignment horizontal="center" vertical="center" wrapText="1"/>
    </xf>
    <xf numFmtId="0" fontId="69" fillId="39" borderId="1" xfId="2" applyFont="1" applyFill="1" applyBorder="1" applyAlignment="1">
      <alignment horizontal="center" vertical="center" wrapText="1"/>
    </xf>
    <xf numFmtId="0" fontId="70" fillId="0" borderId="0" xfId="2" applyFont="1" applyBorder="1" applyAlignment="1">
      <alignment horizontal="center" vertical="center"/>
    </xf>
    <xf numFmtId="14" fontId="73" fillId="0" borderId="1" xfId="64" applyNumberFormat="1" applyFont="1" applyBorder="1" applyAlignment="1">
      <alignment horizontal="center" vertical="center"/>
    </xf>
    <xf numFmtId="41" fontId="65" fillId="42" borderId="3" xfId="3" applyFont="1" applyFill="1" applyBorder="1" applyAlignment="1">
      <alignment horizontal="right" vertical="center" wrapText="1" shrinkToFit="1"/>
    </xf>
    <xf numFmtId="0" fontId="64" fillId="42" borderId="3" xfId="2" applyFont="1" applyFill="1" applyBorder="1" applyAlignment="1">
      <alignment vertical="center" wrapText="1"/>
    </xf>
    <xf numFmtId="41" fontId="64" fillId="42" borderId="3" xfId="2" applyNumberFormat="1" applyFont="1" applyFill="1" applyBorder="1" applyAlignment="1">
      <alignment vertical="center" wrapText="1"/>
    </xf>
    <xf numFmtId="41" fontId="64" fillId="42" borderId="3" xfId="2" applyNumberFormat="1" applyFont="1" applyFill="1" applyBorder="1" applyAlignment="1">
      <alignment horizontal="right" vertical="center" wrapText="1"/>
    </xf>
    <xf numFmtId="0" fontId="64" fillId="42" borderId="7" xfId="2" applyFont="1" applyFill="1" applyBorder="1" applyAlignment="1">
      <alignment vertical="center" wrapText="1"/>
    </xf>
    <xf numFmtId="0" fontId="38" fillId="34" borderId="18" xfId="0" applyFont="1" applyFill="1" applyBorder="1" applyAlignment="1">
      <alignment horizontal="center" vertical="center"/>
    </xf>
    <xf numFmtId="0" fontId="38" fillId="35" borderId="1" xfId="0" applyFont="1" applyFill="1" applyBorder="1" applyAlignment="1">
      <alignment horizontal="center" vertical="center"/>
    </xf>
    <xf numFmtId="0" fontId="74" fillId="0" borderId="0" xfId="12" applyFont="1" applyAlignment="1">
      <alignment vertical="center"/>
    </xf>
    <xf numFmtId="0" fontId="8" fillId="0" borderId="0" xfId="12"/>
    <xf numFmtId="0" fontId="77" fillId="0" borderId="0" xfId="12" applyFont="1"/>
    <xf numFmtId="0" fontId="78" fillId="0" borderId="0" xfId="12" applyFont="1"/>
    <xf numFmtId="0" fontId="79" fillId="0" borderId="0" xfId="12" applyFont="1" applyAlignment="1">
      <alignment vertical="center"/>
    </xf>
    <xf numFmtId="0" fontId="8" fillId="0" borderId="0" xfId="12" applyAlignment="1">
      <alignment vertical="center"/>
    </xf>
    <xf numFmtId="0" fontId="8" fillId="0" borderId="0" xfId="12" applyAlignment="1">
      <alignment vertical="top"/>
    </xf>
    <xf numFmtId="0" fontId="8" fillId="0" borderId="0" xfId="12" applyAlignment="1">
      <alignment horizontal="left" vertical="top"/>
    </xf>
    <xf numFmtId="0" fontId="47" fillId="0" borderId="0" xfId="12" applyFont="1" applyAlignment="1">
      <alignment vertical="top"/>
    </xf>
    <xf numFmtId="178" fontId="8" fillId="0" borderId="0" xfId="1" applyNumberFormat="1" applyFont="1" applyAlignment="1">
      <alignment vertical="top"/>
    </xf>
    <xf numFmtId="178" fontId="8" fillId="0" borderId="0" xfId="12" applyNumberFormat="1" applyAlignment="1">
      <alignment vertical="top"/>
    </xf>
    <xf numFmtId="0" fontId="1" fillId="0" borderId="0" xfId="65">
      <alignment vertical="center"/>
    </xf>
    <xf numFmtId="0" fontId="12" fillId="44" borderId="89" xfId="2" applyNumberFormat="1" applyFont="1" applyFill="1" applyBorder="1" applyAlignment="1">
      <alignment horizontal="center" vertical="center" wrapText="1"/>
    </xf>
    <xf numFmtId="14" fontId="12" fillId="0" borderId="90" xfId="2" applyNumberFormat="1" applyFont="1" applyFill="1" applyBorder="1" applyAlignment="1">
      <alignment horizontal="center" vertical="center" wrapText="1"/>
    </xf>
    <xf numFmtId="0" fontId="12" fillId="44" borderId="91" xfId="2" applyFont="1" applyFill="1" applyBorder="1" applyAlignment="1">
      <alignment horizontal="center" vertical="center" wrapText="1"/>
    </xf>
    <xf numFmtId="41" fontId="12" fillId="0" borderId="91" xfId="66" applyFont="1" applyFill="1" applyBorder="1" applyAlignment="1">
      <alignment horizontal="center" vertical="center" shrinkToFit="1"/>
    </xf>
    <xf numFmtId="41" fontId="12" fillId="44" borderId="91" xfId="3" applyFont="1" applyFill="1" applyBorder="1" applyAlignment="1">
      <alignment horizontal="center" vertical="center" wrapText="1"/>
    </xf>
    <xf numFmtId="0" fontId="12" fillId="44" borderId="92" xfId="2" applyFont="1" applyFill="1" applyBorder="1" applyAlignment="1">
      <alignment horizontal="center" vertical="center" wrapText="1"/>
    </xf>
    <xf numFmtId="0" fontId="10" fillId="0" borderId="14" xfId="2" applyNumberFormat="1" applyFont="1" applyFill="1" applyBorder="1" applyAlignment="1">
      <alignment horizontal="center" vertical="center" wrapText="1"/>
    </xf>
    <xf numFmtId="14" fontId="83" fillId="0" borderId="39" xfId="2" applyNumberFormat="1" applyFont="1" applyFill="1" applyBorder="1" applyAlignment="1">
      <alignment horizontal="center" vertical="center" wrapText="1"/>
    </xf>
    <xf numFmtId="0" fontId="10" fillId="0" borderId="39" xfId="2" applyFont="1" applyFill="1" applyBorder="1" applyAlignment="1">
      <alignment horizontal="center" vertical="center" wrapText="1"/>
    </xf>
    <xf numFmtId="41" fontId="10" fillId="0" borderId="39" xfId="66" applyFont="1" applyFill="1" applyBorder="1" applyAlignment="1">
      <alignment horizontal="right" vertical="center" shrinkToFit="1"/>
    </xf>
    <xf numFmtId="41" fontId="10" fillId="0" borderId="39" xfId="3" applyFont="1" applyFill="1" applyBorder="1" applyAlignment="1">
      <alignment horizontal="center" vertical="center" wrapText="1"/>
    </xf>
    <xf numFmtId="0" fontId="10" fillId="0" borderId="39" xfId="2" applyFont="1" applyFill="1" applyBorder="1" applyAlignment="1">
      <alignment horizontal="left" vertical="center" wrapText="1"/>
    </xf>
    <xf numFmtId="176" fontId="10" fillId="0" borderId="59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4" fontId="83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1" fontId="10" fillId="0" borderId="1" xfId="66" applyFont="1" applyFill="1" applyBorder="1" applyAlignment="1">
      <alignment horizontal="right" vertical="center" shrinkToFit="1"/>
    </xf>
    <xf numFmtId="41" fontId="10" fillId="0" borderId="1" xfId="3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/>
    </xf>
    <xf numFmtId="176" fontId="10" fillId="0" borderId="6" xfId="2" applyNumberFormat="1" applyFont="1" applyFill="1" applyBorder="1" applyAlignment="1">
      <alignment horizontal="center" vertical="center" wrapText="1"/>
    </xf>
    <xf numFmtId="176" fontId="10" fillId="0" borderId="6" xfId="2" applyNumberFormat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wrapText="1"/>
    </xf>
    <xf numFmtId="14" fontId="32" fillId="0" borderId="1" xfId="65" applyNumberFormat="1" applyFont="1" applyFill="1" applyBorder="1" applyAlignment="1">
      <alignment horizontal="center" vertical="center" wrapText="1"/>
    </xf>
    <xf numFmtId="0" fontId="32" fillId="0" borderId="1" xfId="65" applyFont="1" applyFill="1" applyBorder="1" applyAlignment="1">
      <alignment horizontal="center" vertical="center" wrapText="1"/>
    </xf>
    <xf numFmtId="41" fontId="32" fillId="0" borderId="1" xfId="66" applyFont="1" applyFill="1" applyBorder="1" applyAlignment="1">
      <alignment horizontal="right" vertical="center" wrapText="1"/>
    </xf>
    <xf numFmtId="0" fontId="32" fillId="0" borderId="6" xfId="65" applyFont="1" applyFill="1" applyBorder="1" applyAlignment="1">
      <alignment horizontal="center" vertical="center" wrapText="1"/>
    </xf>
    <xf numFmtId="41" fontId="10" fillId="0" borderId="1" xfId="66" applyFont="1" applyFill="1" applyBorder="1" applyAlignment="1">
      <alignment horizontal="right" vertical="center" wrapText="1" shrinkToFit="1"/>
    </xf>
    <xf numFmtId="3" fontId="10" fillId="0" borderId="1" xfId="2" applyNumberFormat="1" applyFont="1" applyFill="1" applyBorder="1" applyAlignment="1">
      <alignment horizontal="center" vertical="center" wrapText="1"/>
    </xf>
    <xf numFmtId="3" fontId="10" fillId="0" borderId="6" xfId="2" applyNumberFormat="1" applyFont="1" applyFill="1" applyBorder="1" applyAlignment="1">
      <alignment horizontal="center" vertical="center" wrapText="1"/>
    </xf>
    <xf numFmtId="0" fontId="32" fillId="0" borderId="1" xfId="65" applyFont="1" applyFill="1" applyBorder="1" applyAlignment="1">
      <alignment vertical="center" wrapText="1"/>
    </xf>
    <xf numFmtId="3" fontId="32" fillId="0" borderId="1" xfId="65" applyNumberFormat="1" applyFont="1" applyFill="1" applyBorder="1" applyAlignment="1">
      <alignment horizontal="center" vertical="center" wrapText="1"/>
    </xf>
    <xf numFmtId="0" fontId="10" fillId="0" borderId="63" xfId="2" applyNumberFormat="1" applyFont="1" applyFill="1" applyBorder="1" applyAlignment="1">
      <alignment horizontal="center" vertical="center" wrapText="1"/>
    </xf>
    <xf numFmtId="14" fontId="83" fillId="0" borderId="3" xfId="2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41" fontId="10" fillId="0" borderId="3" xfId="66" applyFont="1" applyFill="1" applyBorder="1" applyAlignment="1">
      <alignment horizontal="right" vertical="center" wrapText="1" shrinkToFit="1"/>
    </xf>
    <xf numFmtId="41" fontId="10" fillId="0" borderId="3" xfId="3" applyFont="1" applyFill="1" applyBorder="1" applyAlignment="1">
      <alignment horizontal="center" vertical="center" wrapText="1"/>
    </xf>
    <xf numFmtId="3" fontId="32" fillId="0" borderId="3" xfId="65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41" fontId="1" fillId="0" borderId="0" xfId="65" applyNumberFormat="1">
      <alignment vertical="center"/>
    </xf>
    <xf numFmtId="0" fontId="85" fillId="0" borderId="0" xfId="0" applyFont="1" applyAlignment="1">
      <alignment horizontal="center" vertical="center"/>
    </xf>
    <xf numFmtId="41" fontId="86" fillId="0" borderId="0" xfId="1" applyFont="1" applyAlignment="1">
      <alignment horizontal="center" vertical="center" shrinkToFit="1"/>
    </xf>
    <xf numFmtId="0" fontId="85" fillId="0" borderId="0" xfId="0" applyFont="1">
      <alignment vertical="center"/>
    </xf>
    <xf numFmtId="0" fontId="87" fillId="0" borderId="0" xfId="0" applyFont="1" applyAlignment="1">
      <alignment horizontal="center" vertical="center"/>
    </xf>
    <xf numFmtId="41" fontId="87" fillId="0" borderId="0" xfId="1" applyFont="1" applyAlignment="1">
      <alignment horizontal="left" vertical="center"/>
    </xf>
    <xf numFmtId="41" fontId="87" fillId="0" borderId="0" xfId="1" applyFont="1" applyAlignment="1">
      <alignment horizontal="left" vertical="center" indent="1" shrinkToFit="1"/>
    </xf>
    <xf numFmtId="41" fontId="52" fillId="0" borderId="0" xfId="1" applyFont="1" applyAlignment="1">
      <alignment horizontal="center" vertical="center" shrinkToFit="1"/>
    </xf>
    <xf numFmtId="0" fontId="87" fillId="0" borderId="0" xfId="0" applyFont="1">
      <alignment vertical="center"/>
    </xf>
    <xf numFmtId="0" fontId="88" fillId="45" borderId="93" xfId="0" applyFont="1" applyFill="1" applyBorder="1" applyAlignment="1">
      <alignment horizontal="center" vertical="center"/>
    </xf>
    <xf numFmtId="0" fontId="88" fillId="45" borderId="94" xfId="0" applyFont="1" applyFill="1" applyBorder="1" applyAlignment="1">
      <alignment horizontal="center" vertical="center"/>
    </xf>
    <xf numFmtId="41" fontId="88" fillId="45" borderId="94" xfId="1" applyFont="1" applyFill="1" applyBorder="1" applyAlignment="1">
      <alignment horizontal="center" vertical="center"/>
    </xf>
    <xf numFmtId="41" fontId="88" fillId="45" borderId="94" xfId="1" applyFont="1" applyFill="1" applyBorder="1" applyAlignment="1">
      <alignment horizontal="center" vertical="center" shrinkToFit="1"/>
    </xf>
    <xf numFmtId="41" fontId="53" fillId="45" borderId="95" xfId="1" applyFont="1" applyFill="1" applyBorder="1" applyAlignment="1">
      <alignment horizontal="center" vertical="center" shrinkToFit="1"/>
    </xf>
    <xf numFmtId="0" fontId="87" fillId="0" borderId="96" xfId="0" applyFont="1" applyFill="1" applyBorder="1" applyAlignment="1">
      <alignment horizontal="center" vertical="center"/>
    </xf>
    <xf numFmtId="0" fontId="87" fillId="0" borderId="97" xfId="0" applyFont="1" applyFill="1" applyBorder="1" applyAlignment="1">
      <alignment horizontal="center" vertical="center"/>
    </xf>
    <xf numFmtId="41" fontId="87" fillId="0" borderId="97" xfId="1" applyFont="1" applyFill="1" applyBorder="1" applyAlignment="1">
      <alignment horizontal="center" vertical="center"/>
    </xf>
    <xf numFmtId="0" fontId="87" fillId="0" borderId="97" xfId="0" applyFont="1" applyFill="1" applyBorder="1">
      <alignment vertical="center"/>
    </xf>
    <xf numFmtId="0" fontId="52" fillId="0" borderId="98" xfId="0" applyFont="1" applyFill="1" applyBorder="1" applyAlignment="1">
      <alignment horizontal="center" vertical="center"/>
    </xf>
    <xf numFmtId="41" fontId="87" fillId="0" borderId="97" xfId="1" applyFont="1" applyFill="1" applyBorder="1" applyAlignment="1">
      <alignment horizontal="left" vertical="center"/>
    </xf>
    <xf numFmtId="41" fontId="87" fillId="0" borderId="96" xfId="0" applyNumberFormat="1" applyFont="1" applyFill="1" applyBorder="1" applyAlignment="1">
      <alignment horizontal="center" vertical="center"/>
    </xf>
    <xf numFmtId="41" fontId="87" fillId="0" borderId="99" xfId="0" applyNumberFormat="1" applyFont="1" applyFill="1" applyBorder="1" applyAlignment="1">
      <alignment horizontal="center" vertical="center"/>
    </xf>
    <xf numFmtId="0" fontId="87" fillId="0" borderId="100" xfId="0" applyFont="1" applyFill="1" applyBorder="1" applyAlignment="1">
      <alignment horizontal="center" vertical="center"/>
    </xf>
    <xf numFmtId="41" fontId="87" fillId="0" borderId="100" xfId="1" applyFont="1" applyFill="1" applyBorder="1" applyAlignment="1">
      <alignment horizontal="left" vertical="center"/>
    </xf>
    <xf numFmtId="0" fontId="87" fillId="0" borderId="100" xfId="0" applyFont="1" applyFill="1" applyBorder="1">
      <alignment vertical="center"/>
    </xf>
    <xf numFmtId="0" fontId="52" fillId="0" borderId="101" xfId="0" applyFont="1" applyFill="1" applyBorder="1" applyAlignment="1">
      <alignment horizontal="center" vertical="center"/>
    </xf>
    <xf numFmtId="41" fontId="87" fillId="0" borderId="2" xfId="0" applyNumberFormat="1" applyFont="1" applyFill="1" applyBorder="1" applyAlignment="1">
      <alignment horizontal="center" vertical="center"/>
    </xf>
    <xf numFmtId="0" fontId="87" fillId="0" borderId="1" xfId="0" applyFont="1" applyFill="1" applyBorder="1" applyAlignment="1">
      <alignment horizontal="center" vertical="center"/>
    </xf>
    <xf numFmtId="41" fontId="87" fillId="0" borderId="1" xfId="1" applyFont="1" applyFill="1" applyBorder="1" applyAlignment="1">
      <alignment horizontal="left" vertical="center"/>
    </xf>
    <xf numFmtId="0" fontId="87" fillId="0" borderId="1" xfId="0" applyFont="1" applyFill="1" applyBorder="1">
      <alignment vertical="center"/>
    </xf>
    <xf numFmtId="0" fontId="87" fillId="0" borderId="2" xfId="0" applyFont="1" applyBorder="1" applyAlignment="1">
      <alignment horizontal="center" vertical="center"/>
    </xf>
    <xf numFmtId="0" fontId="87" fillId="0" borderId="1" xfId="0" applyFont="1" applyBorder="1" applyAlignment="1">
      <alignment horizontal="center" vertical="center"/>
    </xf>
    <xf numFmtId="0" fontId="87" fillId="0" borderId="1" xfId="0" applyFont="1" applyBorder="1">
      <alignment vertical="center"/>
    </xf>
    <xf numFmtId="0" fontId="87" fillId="0" borderId="63" xfId="0" applyFont="1" applyBorder="1" applyAlignment="1">
      <alignment horizontal="center" vertical="center"/>
    </xf>
    <xf numFmtId="0" fontId="87" fillId="0" borderId="3" xfId="0" applyFont="1" applyBorder="1" applyAlignment="1">
      <alignment horizontal="center" vertical="center"/>
    </xf>
    <xf numFmtId="41" fontId="87" fillId="0" borderId="3" xfId="1" applyFont="1" applyFill="1" applyBorder="1" applyAlignment="1">
      <alignment horizontal="left" vertical="center"/>
    </xf>
    <xf numFmtId="0" fontId="87" fillId="0" borderId="3" xfId="0" applyFont="1" applyBorder="1">
      <alignment vertical="center"/>
    </xf>
    <xf numFmtId="0" fontId="52" fillId="0" borderId="7" xfId="0" applyFont="1" applyBorder="1" applyAlignment="1">
      <alignment horizontal="center" vertical="center"/>
    </xf>
    <xf numFmtId="0" fontId="87" fillId="0" borderId="14" xfId="0" applyFont="1" applyBorder="1" applyAlignment="1">
      <alignment horizontal="center" vertical="center"/>
    </xf>
    <xf numFmtId="0" fontId="87" fillId="0" borderId="39" xfId="0" applyFont="1" applyBorder="1" applyAlignment="1">
      <alignment horizontal="center" vertical="center"/>
    </xf>
    <xf numFmtId="41" fontId="87" fillId="0" borderId="39" xfId="1" applyFont="1" applyFill="1" applyBorder="1" applyAlignment="1">
      <alignment horizontal="left" vertical="center"/>
    </xf>
    <xf numFmtId="0" fontId="87" fillId="0" borderId="39" xfId="0" applyFont="1" applyFill="1" applyBorder="1">
      <alignment vertical="center"/>
    </xf>
    <xf numFmtId="0" fontId="52" fillId="0" borderId="59" xfId="0" applyFont="1" applyBorder="1" applyAlignment="1">
      <alignment horizontal="center" vertical="center"/>
    </xf>
    <xf numFmtId="41" fontId="87" fillId="0" borderId="1" xfId="1" applyFont="1" applyBorder="1">
      <alignment vertical="center"/>
    </xf>
    <xf numFmtId="41" fontId="87" fillId="0" borderId="3" xfId="1" applyFont="1" applyBorder="1">
      <alignment vertical="center"/>
    </xf>
    <xf numFmtId="41" fontId="87" fillId="0" borderId="0" xfId="1" applyFont="1">
      <alignment vertical="center"/>
    </xf>
    <xf numFmtId="0" fontId="75" fillId="0" borderId="0" xfId="12" applyFont="1" applyBorder="1" applyAlignment="1">
      <alignment horizontal="center" vertical="center"/>
    </xf>
    <xf numFmtId="0" fontId="76" fillId="0" borderId="0" xfId="12" applyFont="1" applyAlignment="1">
      <alignment horizontal="center" vertical="center"/>
    </xf>
    <xf numFmtId="0" fontId="47" fillId="0" borderId="0" xfId="12" applyFont="1" applyAlignment="1">
      <alignment horizontal="left" vertical="center"/>
    </xf>
    <xf numFmtId="0" fontId="79" fillId="0" borderId="0" xfId="12" applyFont="1" applyAlignment="1">
      <alignment horizontal="center" vertical="center"/>
    </xf>
    <xf numFmtId="0" fontId="47" fillId="0" borderId="0" xfId="12" applyFont="1" applyAlignment="1">
      <alignment horizontal="left" vertical="top" wrapText="1"/>
    </xf>
    <xf numFmtId="0" fontId="8" fillId="0" borderId="0" xfId="12" applyAlignment="1">
      <alignment horizontal="left" vertical="top"/>
    </xf>
    <xf numFmtId="0" fontId="45" fillId="0" borderId="37" xfId="2" applyFont="1" applyBorder="1" applyAlignment="1">
      <alignment horizontal="left" vertical="center"/>
    </xf>
    <xf numFmtId="0" fontId="45" fillId="37" borderId="1" xfId="2" applyFont="1" applyFill="1" applyBorder="1" applyAlignment="1">
      <alignment horizontal="center" vertical="center"/>
    </xf>
    <xf numFmtId="41" fontId="45" fillId="37" borderId="1" xfId="3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38" fillId="34" borderId="18" xfId="0" applyFont="1" applyFill="1" applyBorder="1" applyAlignment="1">
      <alignment horizontal="center" vertical="center"/>
    </xf>
    <xf numFmtId="0" fontId="38" fillId="34" borderId="15" xfId="0" applyFont="1" applyFill="1" applyBorder="1" applyAlignment="1">
      <alignment horizontal="center" vertical="center"/>
    </xf>
    <xf numFmtId="0" fontId="38" fillId="34" borderId="10" xfId="0" applyFont="1" applyFill="1" applyBorder="1" applyAlignment="1">
      <alignment horizontal="center" vertical="center"/>
    </xf>
    <xf numFmtId="0" fontId="38" fillId="35" borderId="22" xfId="0" applyFont="1" applyFill="1" applyBorder="1" applyAlignment="1">
      <alignment horizontal="center" vertical="center"/>
    </xf>
    <xf numFmtId="0" fontId="38" fillId="35" borderId="17" xfId="0" applyFont="1" applyFill="1" applyBorder="1" applyAlignment="1">
      <alignment horizontal="center" vertical="center"/>
    </xf>
    <xf numFmtId="0" fontId="38" fillId="35" borderId="52" xfId="0" applyFont="1" applyFill="1" applyBorder="1" applyAlignment="1">
      <alignment horizontal="center" vertical="center"/>
    </xf>
    <xf numFmtId="0" fontId="38" fillId="35" borderId="53" xfId="0" applyFont="1" applyFill="1" applyBorder="1" applyAlignment="1">
      <alignment horizontal="center" vertical="center"/>
    </xf>
    <xf numFmtId="0" fontId="38" fillId="35" borderId="24" xfId="0" applyFont="1" applyFill="1" applyBorder="1" applyAlignment="1">
      <alignment horizontal="center" vertical="center"/>
    </xf>
    <xf numFmtId="0" fontId="38" fillId="34" borderId="17" xfId="0" applyFont="1" applyFill="1" applyBorder="1" applyAlignment="1">
      <alignment horizontal="center" vertical="center"/>
    </xf>
    <xf numFmtId="0" fontId="38" fillId="34" borderId="53" xfId="0" applyFont="1" applyFill="1" applyBorder="1" applyAlignment="1">
      <alignment horizontal="center" vertical="center"/>
    </xf>
    <xf numFmtId="0" fontId="38" fillId="34" borderId="24" xfId="0" applyFont="1" applyFill="1" applyBorder="1" applyAlignment="1">
      <alignment horizontal="center" vertical="center"/>
    </xf>
    <xf numFmtId="0" fontId="38" fillId="35" borderId="23" xfId="0" applyFont="1" applyFill="1" applyBorder="1" applyAlignment="1">
      <alignment horizontal="center" vertical="center"/>
    </xf>
    <xf numFmtId="0" fontId="37" fillId="33" borderId="54" xfId="0" applyFont="1" applyFill="1" applyBorder="1" applyAlignment="1">
      <alignment horizontal="center" vertical="center" shrinkToFit="1"/>
    </xf>
    <xf numFmtId="0" fontId="37" fillId="33" borderId="21" xfId="0" applyFont="1" applyFill="1" applyBorder="1" applyAlignment="1">
      <alignment horizontal="center" vertical="center" shrinkToFit="1"/>
    </xf>
    <xf numFmtId="0" fontId="37" fillId="33" borderId="17" xfId="0" applyFont="1" applyFill="1" applyBorder="1" applyAlignment="1">
      <alignment horizontal="center" vertical="center" shrinkToFit="1"/>
    </xf>
    <xf numFmtId="0" fontId="37" fillId="33" borderId="55" xfId="0" applyFont="1" applyFill="1" applyBorder="1" applyAlignment="1">
      <alignment horizontal="center" vertical="center" shrinkToFit="1"/>
    </xf>
    <xf numFmtId="0" fontId="37" fillId="33" borderId="0" xfId="0" applyFont="1" applyFill="1" applyBorder="1" applyAlignment="1">
      <alignment horizontal="center" vertical="center" shrinkToFit="1"/>
    </xf>
    <xf numFmtId="0" fontId="37" fillId="33" borderId="53" xfId="0" applyFont="1" applyFill="1" applyBorder="1" applyAlignment="1">
      <alignment horizontal="center" vertical="center" shrinkToFit="1"/>
    </xf>
    <xf numFmtId="0" fontId="37" fillId="33" borderId="56" xfId="0" applyFont="1" applyFill="1" applyBorder="1" applyAlignment="1">
      <alignment horizontal="center" vertical="center" shrinkToFit="1"/>
    </xf>
    <xf numFmtId="0" fontId="37" fillId="33" borderId="12" xfId="0" applyFont="1" applyFill="1" applyBorder="1" applyAlignment="1">
      <alignment horizontal="center" vertical="center" shrinkToFit="1"/>
    </xf>
    <xf numFmtId="0" fontId="37" fillId="33" borderId="57" xfId="0" applyFont="1" applyFill="1" applyBorder="1" applyAlignment="1">
      <alignment horizontal="center" vertical="center" shrinkToFit="1"/>
    </xf>
    <xf numFmtId="0" fontId="44" fillId="0" borderId="0" xfId="0" applyFont="1" applyAlignment="1">
      <alignment horizontal="left" vertical="center" wrapText="1"/>
    </xf>
    <xf numFmtId="0" fontId="8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 shrinkToFit="1"/>
    </xf>
    <xf numFmtId="0" fontId="15" fillId="33" borderId="14" xfId="0" applyFont="1" applyFill="1" applyBorder="1" applyAlignment="1">
      <alignment horizontal="center" vertical="center" shrinkToFit="1"/>
    </xf>
    <xf numFmtId="0" fontId="15" fillId="33" borderId="39" xfId="0" applyFont="1" applyFill="1" applyBorder="1" applyAlignment="1">
      <alignment horizontal="center" vertical="center" shrinkToFit="1"/>
    </xf>
    <xf numFmtId="0" fontId="15" fillId="33" borderId="40" xfId="0" applyFont="1" applyFill="1" applyBorder="1" applyAlignment="1">
      <alignment horizontal="center" vertical="center" shrinkToFit="1"/>
    </xf>
    <xf numFmtId="0" fontId="15" fillId="33" borderId="10" xfId="0" applyFont="1" applyFill="1" applyBorder="1" applyAlignment="1">
      <alignment horizontal="center" vertical="center" shrinkToFit="1"/>
    </xf>
    <xf numFmtId="41" fontId="15" fillId="33" borderId="40" xfId="3" applyFont="1" applyFill="1" applyBorder="1" applyAlignment="1">
      <alignment horizontal="center" vertical="center" wrapText="1" shrinkToFit="1"/>
    </xf>
    <xf numFmtId="41" fontId="15" fillId="33" borderId="10" xfId="3" applyFont="1" applyFill="1" applyBorder="1" applyAlignment="1">
      <alignment horizontal="center" vertical="center" shrinkToFit="1"/>
    </xf>
    <xf numFmtId="41" fontId="15" fillId="33" borderId="50" xfId="3" applyFont="1" applyFill="1" applyBorder="1" applyAlignment="1">
      <alignment horizontal="center" vertical="center" shrinkToFit="1"/>
    </xf>
    <xf numFmtId="41" fontId="15" fillId="33" borderId="23" xfId="3" applyFont="1" applyFill="1" applyBorder="1" applyAlignment="1">
      <alignment horizontal="center" vertical="center" shrinkToFit="1"/>
    </xf>
    <xf numFmtId="41" fontId="15" fillId="33" borderId="51" xfId="3" applyFont="1" applyFill="1" applyBorder="1" applyAlignment="1">
      <alignment horizontal="center" vertical="center" shrinkToFit="1"/>
    </xf>
    <xf numFmtId="41" fontId="15" fillId="33" borderId="13" xfId="3" applyFont="1" applyFill="1" applyBorder="1" applyAlignment="1">
      <alignment horizontal="center" vertical="center" shrinkToFit="1"/>
    </xf>
    <xf numFmtId="0" fontId="38" fillId="35" borderId="1" xfId="0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 shrinkToFit="1"/>
    </xf>
    <xf numFmtId="0" fontId="37" fillId="33" borderId="14" xfId="0" applyFont="1" applyFill="1" applyBorder="1" applyAlignment="1">
      <alignment horizontal="center" vertical="center" shrinkToFit="1"/>
    </xf>
    <xf numFmtId="0" fontId="37" fillId="33" borderId="39" xfId="0" applyFont="1" applyFill="1" applyBorder="1" applyAlignment="1">
      <alignment horizontal="center" vertical="center" shrinkToFit="1"/>
    </xf>
    <xf numFmtId="0" fontId="49" fillId="0" borderId="0" xfId="0" applyFont="1" applyAlignment="1">
      <alignment horizontal="center" vertical="center"/>
    </xf>
    <xf numFmtId="0" fontId="53" fillId="38" borderId="16" xfId="0" applyFont="1" applyFill="1" applyBorder="1" applyAlignment="1">
      <alignment horizontal="center" vertical="center"/>
    </xf>
    <xf numFmtId="0" fontId="53" fillId="38" borderId="20" xfId="0" applyFont="1" applyFill="1" applyBorder="1" applyAlignment="1">
      <alignment horizontal="center" vertical="center"/>
    </xf>
    <xf numFmtId="0" fontId="64" fillId="42" borderId="63" xfId="2" applyFont="1" applyFill="1" applyBorder="1" applyAlignment="1">
      <alignment horizontal="center" vertical="center" wrapText="1"/>
    </xf>
    <xf numFmtId="0" fontId="64" fillId="42" borderId="3" xfId="2" applyFont="1" applyFill="1" applyBorder="1" applyAlignment="1">
      <alignment horizontal="center" vertical="center" wrapText="1"/>
    </xf>
    <xf numFmtId="0" fontId="63" fillId="0" borderId="0" xfId="2" applyFont="1" applyAlignment="1">
      <alignment horizontal="center" vertical="center" wrapText="1"/>
    </xf>
    <xf numFmtId="0" fontId="72" fillId="0" borderId="0" xfId="2" applyFont="1" applyAlignment="1">
      <alignment horizontal="center" vertical="center"/>
    </xf>
    <xf numFmtId="0" fontId="71" fillId="0" borderId="0" xfId="2" applyFont="1" applyAlignment="1">
      <alignment horizontal="center" vertical="center"/>
    </xf>
    <xf numFmtId="0" fontId="55" fillId="0" borderId="0" xfId="2" applyFont="1" applyBorder="1" applyAlignment="1">
      <alignment horizontal="center" vertical="center"/>
    </xf>
    <xf numFmtId="0" fontId="68" fillId="39" borderId="14" xfId="2" applyNumberFormat="1" applyFont="1" applyFill="1" applyBorder="1" applyAlignment="1">
      <alignment horizontal="center" vertical="center" wrapText="1"/>
    </xf>
    <xf numFmtId="0" fontId="68" fillId="39" borderId="2" xfId="2" applyNumberFormat="1" applyFont="1" applyFill="1" applyBorder="1" applyAlignment="1">
      <alignment horizontal="center" vertical="center" wrapText="1"/>
    </xf>
    <xf numFmtId="0" fontId="68" fillId="39" borderId="39" xfId="2" applyFont="1" applyFill="1" applyBorder="1" applyAlignment="1">
      <alignment horizontal="center" vertical="center" wrapText="1"/>
    </xf>
    <xf numFmtId="0" fontId="68" fillId="39" borderId="1" xfId="2" applyFont="1" applyFill="1" applyBorder="1" applyAlignment="1">
      <alignment horizontal="center" vertical="center" wrapText="1"/>
    </xf>
    <xf numFmtId="41" fontId="68" fillId="39" borderId="39" xfId="1" applyFont="1" applyFill="1" applyBorder="1" applyAlignment="1">
      <alignment horizontal="center" vertical="center" wrapText="1"/>
    </xf>
    <xf numFmtId="41" fontId="68" fillId="39" borderId="1" xfId="1" applyFont="1" applyFill="1" applyBorder="1" applyAlignment="1">
      <alignment horizontal="center" vertical="center" wrapText="1"/>
    </xf>
    <xf numFmtId="0" fontId="52" fillId="0" borderId="12" xfId="0" applyFont="1" applyBorder="1" applyAlignment="1">
      <alignment horizontal="right" vertical="center"/>
    </xf>
    <xf numFmtId="0" fontId="68" fillId="39" borderId="59" xfId="2" applyFont="1" applyFill="1" applyBorder="1" applyAlignment="1">
      <alignment horizontal="center" vertical="center" wrapText="1"/>
    </xf>
    <xf numFmtId="0" fontId="68" fillId="39" borderId="6" xfId="2" applyFont="1" applyFill="1" applyBorder="1" applyAlignment="1">
      <alignment horizontal="center" vertical="center" wrapText="1"/>
    </xf>
    <xf numFmtId="0" fontId="84" fillId="0" borderId="12" xfId="2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53" fillId="39" borderId="58" xfId="0" applyFont="1" applyFill="1" applyBorder="1" applyAlignment="1">
      <alignment horizontal="center" vertical="center"/>
    </xf>
    <xf numFmtId="0" fontId="53" fillId="39" borderId="28" xfId="0" applyFont="1" applyFill="1" applyBorder="1" applyAlignment="1">
      <alignment horizontal="center" vertical="center"/>
    </xf>
    <xf numFmtId="0" fontId="53" fillId="39" borderId="73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/>
    </xf>
    <xf numFmtId="0" fontId="52" fillId="0" borderId="11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3" fillId="41" borderId="75" xfId="0" applyFont="1" applyFill="1" applyBorder="1" applyAlignment="1">
      <alignment horizontal="center" vertical="center"/>
    </xf>
    <xf numFmtId="0" fontId="53" fillId="41" borderId="74" xfId="0" applyFont="1" applyFill="1" applyBorder="1" applyAlignment="1">
      <alignment horizontal="center" vertical="center"/>
    </xf>
    <xf numFmtId="0" fontId="53" fillId="42" borderId="83" xfId="0" applyFont="1" applyFill="1" applyBorder="1" applyAlignment="1">
      <alignment horizontal="center" vertical="center"/>
    </xf>
    <xf numFmtId="0" fontId="53" fillId="42" borderId="26" xfId="0" applyFont="1" applyFill="1" applyBorder="1" applyAlignment="1">
      <alignment horizontal="center" vertical="center"/>
    </xf>
    <xf numFmtId="0" fontId="53" fillId="42" borderId="54" xfId="0" applyFont="1" applyFill="1" applyBorder="1" applyAlignment="1">
      <alignment horizontal="center" vertical="center"/>
    </xf>
    <xf numFmtId="0" fontId="53" fillId="42" borderId="17" xfId="0" applyFont="1" applyFill="1" applyBorder="1" applyAlignment="1">
      <alignment horizontal="center" vertical="center"/>
    </xf>
    <xf numFmtId="0" fontId="53" fillId="33" borderId="56" xfId="0" applyFont="1" applyFill="1" applyBorder="1" applyAlignment="1">
      <alignment horizontal="center" vertical="center"/>
    </xf>
    <xf numFmtId="0" fontId="53" fillId="33" borderId="57" xfId="0" applyFont="1" applyFill="1" applyBorder="1" applyAlignment="1">
      <alignment horizontal="center" vertical="center"/>
    </xf>
    <xf numFmtId="0" fontId="53" fillId="42" borderId="82" xfId="0" applyFont="1" applyFill="1" applyBorder="1" applyAlignment="1">
      <alignment horizontal="center" vertical="center"/>
    </xf>
    <xf numFmtId="0" fontId="53" fillId="42" borderId="81" xfId="0" applyFont="1" applyFill="1" applyBorder="1" applyAlignment="1">
      <alignment horizontal="center" vertical="center"/>
    </xf>
    <xf numFmtId="0" fontId="62" fillId="0" borderId="19" xfId="5" applyFont="1" applyFill="1" applyBorder="1" applyAlignment="1">
      <alignment horizontal="center" vertical="center"/>
    </xf>
    <xf numFmtId="0" fontId="62" fillId="0" borderId="84" xfId="5" applyFont="1" applyFill="1" applyBorder="1" applyAlignment="1">
      <alignment horizontal="center" vertical="center"/>
    </xf>
    <xf numFmtId="0" fontId="61" fillId="42" borderId="83" xfId="5" applyFont="1" applyFill="1" applyBorder="1" applyAlignment="1">
      <alignment horizontal="center" vertical="center"/>
    </xf>
    <xf numFmtId="0" fontId="61" fillId="42" borderId="26" xfId="5" applyFont="1" applyFill="1" applyBorder="1" applyAlignment="1">
      <alignment horizontal="center" vertical="center"/>
    </xf>
    <xf numFmtId="41" fontId="59" fillId="0" borderId="18" xfId="62" applyFont="1" applyFill="1" applyBorder="1" applyAlignment="1">
      <alignment horizontal="center" vertical="center"/>
    </xf>
    <xf numFmtId="41" fontId="59" fillId="0" borderId="10" xfId="62" applyFont="1" applyFill="1" applyBorder="1" applyAlignment="1">
      <alignment horizontal="center" vertical="center"/>
    </xf>
    <xf numFmtId="0" fontId="60" fillId="0" borderId="0" xfId="5" applyFont="1" applyFill="1" applyAlignment="1">
      <alignment horizontal="center" vertical="center"/>
    </xf>
    <xf numFmtId="0" fontId="52" fillId="0" borderId="4" xfId="0" applyFont="1" applyFill="1" applyBorder="1" applyAlignment="1">
      <alignment horizontal="center" vertical="center"/>
    </xf>
    <xf numFmtId="41" fontId="52" fillId="0" borderId="18" xfId="1" applyFont="1" applyFill="1" applyBorder="1" applyAlignment="1">
      <alignment horizontal="center" vertical="center"/>
    </xf>
    <xf numFmtId="41" fontId="52" fillId="0" borderId="15" xfId="1" applyFont="1" applyFill="1" applyBorder="1" applyAlignment="1">
      <alignment horizontal="center" vertical="center"/>
    </xf>
    <xf numFmtId="41" fontId="52" fillId="0" borderId="10" xfId="1" applyFont="1" applyFill="1" applyBorder="1" applyAlignment="1">
      <alignment horizontal="center" vertical="center"/>
    </xf>
    <xf numFmtId="0" fontId="52" fillId="0" borderId="18" xfId="0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/>
    </xf>
    <xf numFmtId="41" fontId="52" fillId="0" borderId="18" xfId="1" applyFont="1" applyFill="1" applyBorder="1" applyAlignment="1">
      <alignment horizontal="right" vertical="center"/>
    </xf>
    <xf numFmtId="41" fontId="52" fillId="0" borderId="10" xfId="1" applyFont="1" applyFill="1" applyBorder="1" applyAlignment="1">
      <alignment horizontal="right" vertical="center"/>
    </xf>
    <xf numFmtId="0" fontId="52" fillId="0" borderId="15" xfId="0" applyFont="1" applyFill="1" applyBorder="1" applyAlignment="1">
      <alignment horizontal="center" vertical="center"/>
    </xf>
    <xf numFmtId="177" fontId="52" fillId="0" borderId="18" xfId="0" applyNumberFormat="1" applyFont="1" applyFill="1" applyBorder="1" applyAlignment="1">
      <alignment horizontal="right" vertical="center"/>
    </xf>
    <xf numFmtId="177" fontId="52" fillId="0" borderId="15" xfId="0" applyNumberFormat="1" applyFont="1" applyFill="1" applyBorder="1" applyAlignment="1">
      <alignment horizontal="right" vertical="center"/>
    </xf>
    <xf numFmtId="0" fontId="38" fillId="0" borderId="56" xfId="0" applyFont="1" applyBorder="1">
      <alignment vertical="center"/>
    </xf>
    <xf numFmtId="0" fontId="38" fillId="35" borderId="76" xfId="0" applyFont="1" applyFill="1" applyBorder="1" applyAlignment="1">
      <alignment horizontal="center" vertical="center"/>
    </xf>
    <xf numFmtId="0" fontId="38" fillId="35" borderId="57" xfId="0" applyFont="1" applyFill="1" applyBorder="1" applyAlignment="1">
      <alignment horizontal="center" vertical="center"/>
    </xf>
    <xf numFmtId="0" fontId="38" fillId="35" borderId="3" xfId="0" applyFont="1" applyFill="1" applyBorder="1" applyAlignment="1">
      <alignment horizontal="center" vertical="center"/>
    </xf>
    <xf numFmtId="41" fontId="38" fillId="35" borderId="3" xfId="3" applyFont="1" applyFill="1" applyBorder="1" applyAlignment="1">
      <alignment horizontal="center" vertical="center"/>
    </xf>
    <xf numFmtId="41" fontId="38" fillId="35" borderId="7" xfId="3" applyFont="1" applyFill="1" applyBorder="1">
      <alignment vertical="center"/>
    </xf>
    <xf numFmtId="0" fontId="38" fillId="0" borderId="102" xfId="0" applyFont="1" applyBorder="1">
      <alignment vertical="center"/>
    </xf>
    <xf numFmtId="0" fontId="38" fillId="0" borderId="40" xfId="0" applyFont="1" applyBorder="1">
      <alignment vertical="center"/>
    </xf>
    <xf numFmtId="0" fontId="38" fillId="0" borderId="103" xfId="0" applyFont="1" applyBorder="1">
      <alignment vertical="center"/>
    </xf>
    <xf numFmtId="0" fontId="38" fillId="0" borderId="39" xfId="0" applyFont="1" applyBorder="1" applyAlignment="1">
      <alignment horizontal="center" vertical="center"/>
    </xf>
    <xf numFmtId="41" fontId="38" fillId="0" borderId="39" xfId="3" applyFont="1" applyBorder="1" applyAlignment="1">
      <alignment horizontal="center" vertical="center"/>
    </xf>
    <xf numFmtId="41" fontId="38" fillId="0" borderId="58" xfId="3" applyFont="1" applyBorder="1" applyAlignment="1">
      <alignment horizontal="center" vertical="center"/>
    </xf>
    <xf numFmtId="41" fontId="38" fillId="0" borderId="59" xfId="3" applyFont="1" applyBorder="1">
      <alignment vertical="center"/>
    </xf>
    <xf numFmtId="0" fontId="38" fillId="0" borderId="16" xfId="0" applyFont="1" applyBorder="1">
      <alignment vertical="center"/>
    </xf>
    <xf numFmtId="0" fontId="38" fillId="35" borderId="3" xfId="0" applyFont="1" applyFill="1" applyBorder="1" applyAlignment="1">
      <alignment horizontal="center" vertical="center"/>
    </xf>
    <xf numFmtId="41" fontId="38" fillId="35" borderId="7" xfId="3" applyFont="1" applyFill="1" applyBorder="1" applyAlignment="1">
      <alignment horizontal="center" vertical="center"/>
    </xf>
    <xf numFmtId="0" fontId="38" fillId="0" borderId="104" xfId="0" applyFont="1" applyBorder="1">
      <alignment vertical="center"/>
    </xf>
    <xf numFmtId="41" fontId="38" fillId="0" borderId="39" xfId="3" applyFont="1" applyBorder="1">
      <alignment vertical="center"/>
    </xf>
    <xf numFmtId="41" fontId="38" fillId="0" borderId="73" xfId="3" applyFont="1" applyBorder="1">
      <alignment vertical="center"/>
    </xf>
  </cellXfs>
  <cellStyles count="68">
    <cellStyle name="20% - 강조색1 2" xfId="13" xr:uid="{00000000-0005-0000-0000-000000000000}"/>
    <cellStyle name="20% - 강조색2 2" xfId="14" xr:uid="{00000000-0005-0000-0000-000001000000}"/>
    <cellStyle name="20% - 강조색3 2" xfId="15" xr:uid="{00000000-0005-0000-0000-000002000000}"/>
    <cellStyle name="20% - 강조색4 2" xfId="16" xr:uid="{00000000-0005-0000-0000-000003000000}"/>
    <cellStyle name="20% - 강조색5 2" xfId="17" xr:uid="{00000000-0005-0000-0000-000004000000}"/>
    <cellStyle name="20% - 강조색6 2" xfId="18" xr:uid="{00000000-0005-0000-0000-000005000000}"/>
    <cellStyle name="40% - 강조색1 2" xfId="19" xr:uid="{00000000-0005-0000-0000-000006000000}"/>
    <cellStyle name="40% - 강조색2 2" xfId="20" xr:uid="{00000000-0005-0000-0000-000007000000}"/>
    <cellStyle name="40% - 강조색3 2" xfId="21" xr:uid="{00000000-0005-0000-0000-000008000000}"/>
    <cellStyle name="40% - 강조색4 2" xfId="22" xr:uid="{00000000-0005-0000-0000-000009000000}"/>
    <cellStyle name="40% - 강조색5 2" xfId="23" xr:uid="{00000000-0005-0000-0000-00000A000000}"/>
    <cellStyle name="40% - 강조색6 2" xfId="24" xr:uid="{00000000-0005-0000-0000-00000B000000}"/>
    <cellStyle name="60% - 강조색1 2" xfId="25" xr:uid="{00000000-0005-0000-0000-00000C000000}"/>
    <cellStyle name="60% - 강조색2 2" xfId="26" xr:uid="{00000000-0005-0000-0000-00000D000000}"/>
    <cellStyle name="60% - 강조색3 2" xfId="27" xr:uid="{00000000-0005-0000-0000-00000E000000}"/>
    <cellStyle name="60% - 강조색4 2" xfId="28" xr:uid="{00000000-0005-0000-0000-00000F000000}"/>
    <cellStyle name="60% - 강조색5 2" xfId="29" xr:uid="{00000000-0005-0000-0000-000010000000}"/>
    <cellStyle name="60% - 강조색6 2" xfId="30" xr:uid="{00000000-0005-0000-0000-000011000000}"/>
    <cellStyle name="S2 2" xfId="10" xr:uid="{00000000-0005-0000-0000-000012000000}"/>
    <cellStyle name="S4 2" xfId="11" xr:uid="{00000000-0005-0000-0000-000013000000}"/>
    <cellStyle name="강조색1 2" xfId="31" xr:uid="{00000000-0005-0000-0000-000014000000}"/>
    <cellStyle name="강조색2 2" xfId="32" xr:uid="{00000000-0005-0000-0000-000015000000}"/>
    <cellStyle name="강조색3 2" xfId="33" xr:uid="{00000000-0005-0000-0000-000016000000}"/>
    <cellStyle name="강조색4 2" xfId="34" xr:uid="{00000000-0005-0000-0000-000017000000}"/>
    <cellStyle name="강조색5 2" xfId="35" xr:uid="{00000000-0005-0000-0000-000018000000}"/>
    <cellStyle name="강조색6 2" xfId="36" xr:uid="{00000000-0005-0000-0000-000019000000}"/>
    <cellStyle name="경고문 2" xfId="37" xr:uid="{00000000-0005-0000-0000-00001A000000}"/>
    <cellStyle name="계산 2" xfId="38" xr:uid="{00000000-0005-0000-0000-00001B000000}"/>
    <cellStyle name="나쁨 2" xfId="39" xr:uid="{00000000-0005-0000-0000-00001C000000}"/>
    <cellStyle name="메모 2" xfId="40" xr:uid="{00000000-0005-0000-0000-00001D000000}"/>
    <cellStyle name="백분율 2" xfId="4" xr:uid="{00000000-0005-0000-0000-00001E000000}"/>
    <cellStyle name="보통 2" xfId="41" xr:uid="{00000000-0005-0000-0000-00001F000000}"/>
    <cellStyle name="설명 텍스트 2" xfId="42" xr:uid="{00000000-0005-0000-0000-000020000000}"/>
    <cellStyle name="셀 확인 2" xfId="43" xr:uid="{00000000-0005-0000-0000-000021000000}"/>
    <cellStyle name="쉼표 [0]" xfId="1" builtinId="6"/>
    <cellStyle name="쉼표 [0] 10" xfId="67" xr:uid="{2B216BCB-F256-412F-B073-CDFEA3D2B309}"/>
    <cellStyle name="쉼표 [0] 2" xfId="3" xr:uid="{00000000-0005-0000-0000-000023000000}"/>
    <cellStyle name="쉼표 [0] 2 2" xfId="44" xr:uid="{00000000-0005-0000-0000-000024000000}"/>
    <cellStyle name="쉼표 [0] 2 3" xfId="45" xr:uid="{00000000-0005-0000-0000-000025000000}"/>
    <cellStyle name="쉼표 [0] 2 4" xfId="46" xr:uid="{00000000-0005-0000-0000-000026000000}"/>
    <cellStyle name="쉼표 [0] 2 6" xfId="62" xr:uid="{ADE17C8C-DC48-4946-803A-F36B2AFAB482}"/>
    <cellStyle name="쉼표 [0] 3" xfId="8" xr:uid="{00000000-0005-0000-0000-000027000000}"/>
    <cellStyle name="쉼표 [0] 3 2" xfId="47" xr:uid="{00000000-0005-0000-0000-000028000000}"/>
    <cellStyle name="쉼표 [0] 3 3" xfId="63" xr:uid="{DAD9E05C-E27A-49E5-8F5D-FC7CD6FDC9E6}"/>
    <cellStyle name="쉼표 [0] 4" xfId="7" xr:uid="{00000000-0005-0000-0000-000029000000}"/>
    <cellStyle name="쉼표 [0] 5" xfId="48" xr:uid="{00000000-0005-0000-0000-00002A000000}"/>
    <cellStyle name="쉼표 [0] 6" xfId="66" xr:uid="{76041E53-C70D-4DA7-8E26-127986989D6A}"/>
    <cellStyle name="연결된 셀 2" xfId="49" xr:uid="{00000000-0005-0000-0000-00002B000000}"/>
    <cellStyle name="요약 2" xfId="50" xr:uid="{00000000-0005-0000-0000-00002C000000}"/>
    <cellStyle name="입력 2" xfId="51" xr:uid="{00000000-0005-0000-0000-00002D000000}"/>
    <cellStyle name="제목 1 2" xfId="52" xr:uid="{00000000-0005-0000-0000-00002E000000}"/>
    <cellStyle name="제목 2 2" xfId="53" xr:uid="{00000000-0005-0000-0000-00002F000000}"/>
    <cellStyle name="제목 3 2" xfId="54" xr:uid="{00000000-0005-0000-0000-000030000000}"/>
    <cellStyle name="제목 4 2" xfId="55" xr:uid="{00000000-0005-0000-0000-000031000000}"/>
    <cellStyle name="제목 5" xfId="56" xr:uid="{00000000-0005-0000-0000-000032000000}"/>
    <cellStyle name="좋음 2" xfId="57" xr:uid="{00000000-0005-0000-0000-000033000000}"/>
    <cellStyle name="출력 2" xfId="58" xr:uid="{00000000-0005-0000-0000-000034000000}"/>
    <cellStyle name="표준" xfId="0" builtinId="0"/>
    <cellStyle name="표준 2" xfId="2" xr:uid="{00000000-0005-0000-0000-000036000000}"/>
    <cellStyle name="표준 2 2" xfId="5" xr:uid="{00000000-0005-0000-0000-000037000000}"/>
    <cellStyle name="표준 2 3" xfId="12" xr:uid="{00000000-0005-0000-0000-000038000000}"/>
    <cellStyle name="표준 2 4" xfId="61" xr:uid="{00000000-0005-0000-0000-000039000000}"/>
    <cellStyle name="표준 3" xfId="9" xr:uid="{00000000-0005-0000-0000-00003A000000}"/>
    <cellStyle name="표준 4" xfId="6" xr:uid="{00000000-0005-0000-0000-00003B000000}"/>
    <cellStyle name="표준 5" xfId="59" xr:uid="{00000000-0005-0000-0000-00003C000000}"/>
    <cellStyle name="표준 6" xfId="60" xr:uid="{00000000-0005-0000-0000-00003D000000}"/>
    <cellStyle name="표준 7" xfId="64" xr:uid="{00000000-0005-0000-0000-00006D000000}"/>
    <cellStyle name="표준 8" xfId="65" xr:uid="{B6512E90-D75B-4FF8-B56A-07DF43669F85}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1</xdr:row>
      <xdr:rowOff>19050</xdr:rowOff>
    </xdr:from>
    <xdr:to>
      <xdr:col>13</xdr:col>
      <xdr:colOff>609600</xdr:colOff>
      <xdr:row>4</xdr:row>
      <xdr:rowOff>133350</xdr:rowOff>
    </xdr:to>
    <xdr:pic>
      <xdr:nvPicPr>
        <xdr:cNvPr id="2" name="그림 3">
          <a:extLst>
            <a:ext uri="{FF2B5EF4-FFF2-40B4-BE49-F238E27FC236}">
              <a16:creationId xmlns:a16="http://schemas.microsoft.com/office/drawing/2014/main" id="{FBA5DDDA-C277-45FB-A116-4D98A46B0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905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27</xdr:row>
      <xdr:rowOff>9525</xdr:rowOff>
    </xdr:from>
    <xdr:to>
      <xdr:col>5</xdr:col>
      <xdr:colOff>733425</xdr:colOff>
      <xdr:row>29</xdr:row>
      <xdr:rowOff>57150</xdr:rowOff>
    </xdr:to>
    <xdr:pic>
      <xdr:nvPicPr>
        <xdr:cNvPr id="3" name="_x224298216" descr="EMB00001d0851a9">
          <a:extLst>
            <a:ext uri="{FF2B5EF4-FFF2-40B4-BE49-F238E27FC236}">
              <a16:creationId xmlns:a16="http://schemas.microsoft.com/office/drawing/2014/main" id="{04A24E5F-264C-4F17-9105-ED069C3B6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638675"/>
          <a:ext cx="2276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1</xdr:row>
      <xdr:rowOff>19050</xdr:rowOff>
    </xdr:from>
    <xdr:to>
      <xdr:col>1</xdr:col>
      <xdr:colOff>704850</xdr:colOff>
      <xdr:row>4</xdr:row>
      <xdr:rowOff>142875</xdr:rowOff>
    </xdr:to>
    <xdr:pic>
      <xdr:nvPicPr>
        <xdr:cNvPr id="4" name="_x277383208" descr="EMB0000280816bf">
          <a:extLst>
            <a:ext uri="{FF2B5EF4-FFF2-40B4-BE49-F238E27FC236}">
              <a16:creationId xmlns:a16="http://schemas.microsoft.com/office/drawing/2014/main" id="{38A5742A-9C52-4260-BB1B-23C0BB5E0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27"/>
        <a:stretch>
          <a:fillRect/>
        </a:stretch>
      </xdr:blipFill>
      <xdr:spPr bwMode="auto">
        <a:xfrm>
          <a:off x="257175" y="190500"/>
          <a:ext cx="1114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34F06-FD1B-4B5A-A48F-91C8270EA6FA}">
  <dimension ref="A9:N30"/>
  <sheetViews>
    <sheetView view="pageBreakPreview" zoomScale="130" zoomScaleNormal="100" zoomScaleSheetLayoutView="130" workbookViewId="0">
      <selection activeCell="M19" sqref="M19"/>
    </sheetView>
  </sheetViews>
  <sheetFormatPr defaultRowHeight="13.5"/>
  <cols>
    <col min="1" max="3" width="9" style="321"/>
    <col min="4" max="4" width="12.125" style="321" customWidth="1"/>
    <col min="5" max="6" width="9" style="321"/>
    <col min="7" max="7" width="4" style="321" customWidth="1"/>
    <col min="8" max="10" width="9" style="321"/>
    <col min="11" max="11" width="11.75" style="321" customWidth="1"/>
    <col min="12" max="16384" width="9" style="321"/>
  </cols>
  <sheetData>
    <row r="9" spans="1:14" ht="13.5" customHeight="1">
      <c r="A9" s="320"/>
      <c r="B9" s="416" t="s">
        <v>252</v>
      </c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320"/>
    </row>
    <row r="10" spans="1:14" ht="13.5" customHeight="1">
      <c r="A10" s="320"/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320"/>
    </row>
    <row r="11" spans="1:14" ht="13.5" customHeight="1">
      <c r="A11" s="320"/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320"/>
    </row>
    <row r="12" spans="1:14" ht="13.5" customHeight="1">
      <c r="A12" s="320"/>
      <c r="B12" s="416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320"/>
    </row>
    <row r="20" spans="6:9">
      <c r="F20" s="417" t="s">
        <v>253</v>
      </c>
      <c r="G20" s="417"/>
      <c r="H20" s="417"/>
      <c r="I20" s="417"/>
    </row>
    <row r="21" spans="6:9" ht="13.5" customHeight="1">
      <c r="F21" s="417"/>
      <c r="G21" s="417"/>
      <c r="H21" s="417"/>
      <c r="I21" s="417"/>
    </row>
    <row r="22" spans="6:9" ht="13.5" customHeight="1">
      <c r="F22" s="417"/>
      <c r="G22" s="417"/>
      <c r="H22" s="417"/>
      <c r="I22" s="417"/>
    </row>
    <row r="23" spans="6:9" ht="13.5" customHeight="1">
      <c r="F23" s="417"/>
      <c r="G23" s="417"/>
      <c r="H23" s="417"/>
      <c r="I23" s="417"/>
    </row>
    <row r="28" spans="6:9" ht="20.25">
      <c r="G28" s="322"/>
      <c r="H28" s="323" t="s">
        <v>236</v>
      </c>
    </row>
    <row r="29" spans="6:9" ht="20.25">
      <c r="G29" s="322"/>
      <c r="H29" s="323" t="s">
        <v>237</v>
      </c>
    </row>
    <row r="30" spans="6:9" ht="16.5" customHeight="1"/>
  </sheetData>
  <mergeCells count="2">
    <mergeCell ref="B9:M12"/>
    <mergeCell ref="F20:I23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32C3-CF74-4F64-871E-07E76CCA6821}">
  <dimension ref="A1:G26"/>
  <sheetViews>
    <sheetView view="pageBreakPreview" zoomScaleNormal="100" zoomScaleSheetLayoutView="100" workbookViewId="0">
      <selection activeCell="E2" sqref="E2"/>
    </sheetView>
  </sheetViews>
  <sheetFormatPr defaultRowHeight="16.5"/>
  <cols>
    <col min="1" max="1" width="4.5" style="331" bestFit="1" customWidth="1"/>
    <col min="2" max="2" width="9.75" style="331" bestFit="1" customWidth="1"/>
    <col min="3" max="3" width="12" style="331" customWidth="1"/>
    <col min="4" max="4" width="11.875" style="331" bestFit="1" customWidth="1"/>
    <col min="5" max="5" width="8" style="331" bestFit="1" customWidth="1"/>
    <col min="6" max="6" width="13.875" style="331" customWidth="1"/>
    <col min="7" max="7" width="21" style="331" customWidth="1"/>
    <col min="8" max="16384" width="9" style="331"/>
  </cols>
  <sheetData>
    <row r="1" spans="1:7" ht="53.25" customHeight="1" thickBot="1">
      <c r="A1" s="497" t="s">
        <v>397</v>
      </c>
      <c r="B1" s="497"/>
      <c r="C1" s="497"/>
      <c r="D1" s="497"/>
      <c r="E1" s="497"/>
      <c r="F1" s="497"/>
      <c r="G1" s="497"/>
    </row>
    <row r="2" spans="1:7" ht="24.75" thickBot="1">
      <c r="A2" s="332" t="s">
        <v>232</v>
      </c>
      <c r="B2" s="333" t="s">
        <v>258</v>
      </c>
      <c r="C2" s="334" t="s">
        <v>259</v>
      </c>
      <c r="D2" s="335" t="s">
        <v>260</v>
      </c>
      <c r="E2" s="336" t="s">
        <v>261</v>
      </c>
      <c r="F2" s="334" t="s">
        <v>262</v>
      </c>
      <c r="G2" s="337" t="s">
        <v>164</v>
      </c>
    </row>
    <row r="3" spans="1:7" ht="36">
      <c r="A3" s="338">
        <v>1</v>
      </c>
      <c r="B3" s="339">
        <v>43493</v>
      </c>
      <c r="C3" s="340" t="s">
        <v>263</v>
      </c>
      <c r="D3" s="341">
        <v>577200</v>
      </c>
      <c r="E3" s="342"/>
      <c r="F3" s="343" t="s">
        <v>264</v>
      </c>
      <c r="G3" s="344" t="s">
        <v>265</v>
      </c>
    </row>
    <row r="4" spans="1:7" ht="24">
      <c r="A4" s="345">
        <v>2</v>
      </c>
      <c r="B4" s="346">
        <v>43493</v>
      </c>
      <c r="C4" s="347" t="s">
        <v>263</v>
      </c>
      <c r="D4" s="348">
        <v>370000</v>
      </c>
      <c r="E4" s="349"/>
      <c r="F4" s="350" t="s">
        <v>266</v>
      </c>
      <c r="G4" s="351" t="s">
        <v>267</v>
      </c>
    </row>
    <row r="5" spans="1:7" ht="24">
      <c r="A5" s="345">
        <v>3</v>
      </c>
      <c r="B5" s="346">
        <v>43507</v>
      </c>
      <c r="C5" s="347" t="s">
        <v>268</v>
      </c>
      <c r="D5" s="348">
        <v>253000</v>
      </c>
      <c r="E5" s="349"/>
      <c r="F5" s="350" t="s">
        <v>269</v>
      </c>
      <c r="G5" s="352" t="s">
        <v>270</v>
      </c>
    </row>
    <row r="6" spans="1:7" ht="48">
      <c r="A6" s="345">
        <v>4</v>
      </c>
      <c r="B6" s="346">
        <v>43509</v>
      </c>
      <c r="C6" s="347" t="s">
        <v>268</v>
      </c>
      <c r="D6" s="348">
        <v>2456900</v>
      </c>
      <c r="E6" s="349"/>
      <c r="F6" s="350" t="s">
        <v>271</v>
      </c>
      <c r="G6" s="352" t="s">
        <v>272</v>
      </c>
    </row>
    <row r="7" spans="1:7" ht="36">
      <c r="A7" s="345">
        <v>5</v>
      </c>
      <c r="B7" s="346">
        <v>43511</v>
      </c>
      <c r="C7" s="347" t="s">
        <v>268</v>
      </c>
      <c r="D7" s="348">
        <v>523000</v>
      </c>
      <c r="E7" s="349"/>
      <c r="F7" s="350" t="s">
        <v>273</v>
      </c>
      <c r="G7" s="351" t="s">
        <v>274</v>
      </c>
    </row>
    <row r="8" spans="1:7">
      <c r="A8" s="345">
        <v>6</v>
      </c>
      <c r="B8" s="346">
        <v>43551</v>
      </c>
      <c r="C8" s="347" t="s">
        <v>268</v>
      </c>
      <c r="D8" s="348">
        <v>1660000</v>
      </c>
      <c r="E8" s="349"/>
      <c r="F8" s="350" t="s">
        <v>275</v>
      </c>
      <c r="G8" s="352" t="s">
        <v>276</v>
      </c>
    </row>
    <row r="9" spans="1:7" ht="24">
      <c r="A9" s="345">
        <v>7</v>
      </c>
      <c r="B9" s="346">
        <v>43552</v>
      </c>
      <c r="C9" s="347" t="s">
        <v>268</v>
      </c>
      <c r="D9" s="348">
        <v>604960</v>
      </c>
      <c r="E9" s="349"/>
      <c r="F9" s="350" t="s">
        <v>277</v>
      </c>
      <c r="G9" s="352" t="s">
        <v>278</v>
      </c>
    </row>
    <row r="10" spans="1:7" ht="24">
      <c r="A10" s="345">
        <v>8</v>
      </c>
      <c r="B10" s="346">
        <v>43557</v>
      </c>
      <c r="C10" s="347" t="s">
        <v>268</v>
      </c>
      <c r="D10" s="348">
        <v>1476000</v>
      </c>
      <c r="E10" s="349"/>
      <c r="F10" s="350" t="s">
        <v>279</v>
      </c>
      <c r="G10" s="352" t="s">
        <v>280</v>
      </c>
    </row>
    <row r="11" spans="1:7" ht="24">
      <c r="A11" s="345">
        <v>9</v>
      </c>
      <c r="B11" s="346">
        <v>43570</v>
      </c>
      <c r="C11" s="347" t="s">
        <v>268</v>
      </c>
      <c r="D11" s="348">
        <v>1383180</v>
      </c>
      <c r="E11" s="349"/>
      <c r="F11" s="350" t="s">
        <v>281</v>
      </c>
      <c r="G11" s="352" t="s">
        <v>282</v>
      </c>
    </row>
    <row r="12" spans="1:7" ht="24">
      <c r="A12" s="345">
        <v>10</v>
      </c>
      <c r="B12" s="346">
        <v>43579</v>
      </c>
      <c r="C12" s="347" t="s">
        <v>268</v>
      </c>
      <c r="D12" s="348">
        <v>833000</v>
      </c>
      <c r="E12" s="349"/>
      <c r="F12" s="350" t="s">
        <v>283</v>
      </c>
      <c r="G12" s="352" t="s">
        <v>284</v>
      </c>
    </row>
    <row r="13" spans="1:7" ht="36">
      <c r="A13" s="345">
        <v>11</v>
      </c>
      <c r="B13" s="346">
        <v>43594</v>
      </c>
      <c r="C13" s="347" t="s">
        <v>268</v>
      </c>
      <c r="D13" s="348">
        <v>276840</v>
      </c>
      <c r="E13" s="349"/>
      <c r="F13" s="350" t="s">
        <v>285</v>
      </c>
      <c r="G13" s="352" t="s">
        <v>286</v>
      </c>
    </row>
    <row r="14" spans="1:7" ht="24">
      <c r="A14" s="345">
        <v>12</v>
      </c>
      <c r="B14" s="346">
        <v>43599</v>
      </c>
      <c r="C14" s="347" t="s">
        <v>268</v>
      </c>
      <c r="D14" s="348">
        <v>1001280</v>
      </c>
      <c r="E14" s="349"/>
      <c r="F14" s="350" t="s">
        <v>287</v>
      </c>
      <c r="G14" s="352" t="s">
        <v>288</v>
      </c>
    </row>
    <row r="15" spans="1:7" ht="24">
      <c r="A15" s="345">
        <v>13</v>
      </c>
      <c r="B15" s="346">
        <v>43600</v>
      </c>
      <c r="C15" s="347" t="s">
        <v>268</v>
      </c>
      <c r="D15" s="348">
        <v>1950000</v>
      </c>
      <c r="E15" s="349"/>
      <c r="F15" s="350" t="s">
        <v>289</v>
      </c>
      <c r="G15" s="352" t="s">
        <v>290</v>
      </c>
    </row>
    <row r="16" spans="1:7" ht="24">
      <c r="A16" s="345">
        <v>14</v>
      </c>
      <c r="B16" s="346">
        <v>43637</v>
      </c>
      <c r="C16" s="347" t="s">
        <v>268</v>
      </c>
      <c r="D16" s="348">
        <v>586800</v>
      </c>
      <c r="E16" s="349"/>
      <c r="F16" s="350" t="s">
        <v>291</v>
      </c>
      <c r="G16" s="352" t="s">
        <v>292</v>
      </c>
    </row>
    <row r="17" spans="1:7" ht="24">
      <c r="A17" s="345">
        <v>15</v>
      </c>
      <c r="B17" s="346">
        <v>43675</v>
      </c>
      <c r="C17" s="347" t="s">
        <v>268</v>
      </c>
      <c r="D17" s="348">
        <v>1987200</v>
      </c>
      <c r="E17" s="349"/>
      <c r="F17" s="350" t="s">
        <v>293</v>
      </c>
      <c r="G17" s="353" t="s">
        <v>294</v>
      </c>
    </row>
    <row r="18" spans="1:7" ht="36">
      <c r="A18" s="345">
        <v>16</v>
      </c>
      <c r="B18" s="354">
        <v>43682</v>
      </c>
      <c r="C18" s="355" t="s">
        <v>268</v>
      </c>
      <c r="D18" s="356">
        <v>698400</v>
      </c>
      <c r="E18" s="355"/>
      <c r="F18" s="355" t="s">
        <v>295</v>
      </c>
      <c r="G18" s="357" t="s">
        <v>296</v>
      </c>
    </row>
    <row r="19" spans="1:7" ht="24">
      <c r="A19" s="345">
        <v>17</v>
      </c>
      <c r="B19" s="346">
        <v>43693</v>
      </c>
      <c r="C19" s="347" t="s">
        <v>268</v>
      </c>
      <c r="D19" s="358">
        <v>2970000</v>
      </c>
      <c r="E19" s="349"/>
      <c r="F19" s="359" t="s">
        <v>297</v>
      </c>
      <c r="G19" s="360" t="s">
        <v>298</v>
      </c>
    </row>
    <row r="20" spans="1:7" ht="24">
      <c r="A20" s="345">
        <v>18</v>
      </c>
      <c r="B20" s="346">
        <v>43713</v>
      </c>
      <c r="C20" s="355" t="s">
        <v>268</v>
      </c>
      <c r="D20" s="356">
        <v>1999000</v>
      </c>
      <c r="E20" s="361"/>
      <c r="F20" s="355" t="s">
        <v>299</v>
      </c>
      <c r="G20" s="357" t="s">
        <v>300</v>
      </c>
    </row>
    <row r="21" spans="1:7">
      <c r="A21" s="345">
        <v>19</v>
      </c>
      <c r="B21" s="354">
        <v>43717</v>
      </c>
      <c r="C21" s="347" t="s">
        <v>268</v>
      </c>
      <c r="D21" s="356">
        <v>540000</v>
      </c>
      <c r="E21" s="355"/>
      <c r="F21" s="355" t="s">
        <v>301</v>
      </c>
      <c r="G21" s="357" t="s">
        <v>302</v>
      </c>
    </row>
    <row r="22" spans="1:7" ht="24">
      <c r="A22" s="345">
        <v>20</v>
      </c>
      <c r="B22" s="354">
        <v>43717</v>
      </c>
      <c r="C22" s="347" t="s">
        <v>268</v>
      </c>
      <c r="D22" s="356">
        <v>867000</v>
      </c>
      <c r="E22" s="355"/>
      <c r="F22" s="355" t="s">
        <v>303</v>
      </c>
      <c r="G22" s="357" t="s">
        <v>304</v>
      </c>
    </row>
    <row r="23" spans="1:7" ht="24">
      <c r="A23" s="345">
        <v>21</v>
      </c>
      <c r="B23" s="346">
        <v>43753</v>
      </c>
      <c r="C23" s="347" t="s">
        <v>268</v>
      </c>
      <c r="D23" s="358">
        <v>288000</v>
      </c>
      <c r="E23" s="349"/>
      <c r="F23" s="362" t="s">
        <v>305</v>
      </c>
      <c r="G23" s="360" t="s">
        <v>306</v>
      </c>
    </row>
    <row r="24" spans="1:7" ht="24">
      <c r="A24" s="345">
        <v>22</v>
      </c>
      <c r="B24" s="346">
        <v>43801</v>
      </c>
      <c r="C24" s="347" t="s">
        <v>268</v>
      </c>
      <c r="D24" s="348">
        <v>288000</v>
      </c>
      <c r="E24" s="349"/>
      <c r="F24" s="347" t="s">
        <v>307</v>
      </c>
      <c r="G24" s="353" t="s">
        <v>308</v>
      </c>
    </row>
    <row r="25" spans="1:7" ht="24.75" thickBot="1">
      <c r="A25" s="363">
        <v>23</v>
      </c>
      <c r="B25" s="364">
        <v>43815</v>
      </c>
      <c r="C25" s="365" t="s">
        <v>268</v>
      </c>
      <c r="D25" s="366">
        <v>2604900</v>
      </c>
      <c r="E25" s="367"/>
      <c r="F25" s="368" t="s">
        <v>309</v>
      </c>
      <c r="G25" s="369" t="s">
        <v>310</v>
      </c>
    </row>
    <row r="26" spans="1:7">
      <c r="D26" s="370">
        <f>SUM(D3:D25)</f>
        <v>26194660</v>
      </c>
    </row>
  </sheetData>
  <mergeCells count="1">
    <mergeCell ref="A1:G1"/>
  </mergeCells>
  <phoneticPr fontId="7" type="noConversion"/>
  <pageMargins left="0.7" right="0.7" top="0.75" bottom="0.75" header="0.3" footer="0.3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90049-1A86-4DCE-AAE0-FAD8F79B8704}">
  <dimension ref="A1:C358"/>
  <sheetViews>
    <sheetView view="pageBreakPreview" zoomScale="60" zoomScaleNormal="100" workbookViewId="0">
      <selection activeCell="Q22" sqref="Q22"/>
    </sheetView>
  </sheetViews>
  <sheetFormatPr defaultRowHeight="14.25"/>
  <cols>
    <col min="1" max="2" width="27.875" style="152" customWidth="1"/>
    <col min="3" max="3" width="34.25" style="152" bestFit="1" customWidth="1"/>
    <col min="4" max="136" width="9" style="152"/>
    <col min="137" max="139" width="27.875" style="152" customWidth="1"/>
    <col min="140" max="392" width="9" style="152"/>
    <col min="393" max="395" width="27.875" style="152" customWidth="1"/>
    <col min="396" max="648" width="9" style="152"/>
    <col min="649" max="651" width="27.875" style="152" customWidth="1"/>
    <col min="652" max="904" width="9" style="152"/>
    <col min="905" max="907" width="27.875" style="152" customWidth="1"/>
    <col min="908" max="1160" width="9" style="152"/>
    <col min="1161" max="1163" width="27.875" style="152" customWidth="1"/>
    <col min="1164" max="1416" width="9" style="152"/>
    <col min="1417" max="1419" width="27.875" style="152" customWidth="1"/>
    <col min="1420" max="1672" width="9" style="152"/>
    <col min="1673" max="1675" width="27.875" style="152" customWidth="1"/>
    <col min="1676" max="1928" width="9" style="152"/>
    <col min="1929" max="1931" width="27.875" style="152" customWidth="1"/>
    <col min="1932" max="2184" width="9" style="152"/>
    <col min="2185" max="2187" width="27.875" style="152" customWidth="1"/>
    <col min="2188" max="2440" width="9" style="152"/>
    <col min="2441" max="2443" width="27.875" style="152" customWidth="1"/>
    <col min="2444" max="2696" width="9" style="152"/>
    <col min="2697" max="2699" width="27.875" style="152" customWidth="1"/>
    <col min="2700" max="2952" width="9" style="152"/>
    <col min="2953" max="2955" width="27.875" style="152" customWidth="1"/>
    <col min="2956" max="3208" width="9" style="152"/>
    <col min="3209" max="3211" width="27.875" style="152" customWidth="1"/>
    <col min="3212" max="3464" width="9" style="152"/>
    <col min="3465" max="3467" width="27.875" style="152" customWidth="1"/>
    <col min="3468" max="3720" width="9" style="152"/>
    <col min="3721" max="3723" width="27.875" style="152" customWidth="1"/>
    <col min="3724" max="3976" width="9" style="152"/>
    <col min="3977" max="3979" width="27.875" style="152" customWidth="1"/>
    <col min="3980" max="4232" width="9" style="152"/>
    <col min="4233" max="4235" width="27.875" style="152" customWidth="1"/>
    <col min="4236" max="4488" width="9" style="152"/>
    <col min="4489" max="4491" width="27.875" style="152" customWidth="1"/>
    <col min="4492" max="4744" width="9" style="152"/>
    <col min="4745" max="4747" width="27.875" style="152" customWidth="1"/>
    <col min="4748" max="5000" width="9" style="152"/>
    <col min="5001" max="5003" width="27.875" style="152" customWidth="1"/>
    <col min="5004" max="5256" width="9" style="152"/>
    <col min="5257" max="5259" width="27.875" style="152" customWidth="1"/>
    <col min="5260" max="5512" width="9" style="152"/>
    <col min="5513" max="5515" width="27.875" style="152" customWidth="1"/>
    <col min="5516" max="5768" width="9" style="152"/>
    <col min="5769" max="5771" width="27.875" style="152" customWidth="1"/>
    <col min="5772" max="6024" width="9" style="152"/>
    <col min="6025" max="6027" width="27.875" style="152" customWidth="1"/>
    <col min="6028" max="6280" width="9" style="152"/>
    <col min="6281" max="6283" width="27.875" style="152" customWidth="1"/>
    <col min="6284" max="6536" width="9" style="152"/>
    <col min="6537" max="6539" width="27.875" style="152" customWidth="1"/>
    <col min="6540" max="6792" width="9" style="152"/>
    <col min="6793" max="6795" width="27.875" style="152" customWidth="1"/>
    <col min="6796" max="7048" width="9" style="152"/>
    <col min="7049" max="7051" width="27.875" style="152" customWidth="1"/>
    <col min="7052" max="7304" width="9" style="152"/>
    <col min="7305" max="7307" width="27.875" style="152" customWidth="1"/>
    <col min="7308" max="7560" width="9" style="152"/>
    <col min="7561" max="7563" width="27.875" style="152" customWidth="1"/>
    <col min="7564" max="7816" width="9" style="152"/>
    <col min="7817" max="7819" width="27.875" style="152" customWidth="1"/>
    <col min="7820" max="8072" width="9" style="152"/>
    <col min="8073" max="8075" width="27.875" style="152" customWidth="1"/>
    <col min="8076" max="8328" width="9" style="152"/>
    <col min="8329" max="8331" width="27.875" style="152" customWidth="1"/>
    <col min="8332" max="8584" width="9" style="152"/>
    <col min="8585" max="8587" width="27.875" style="152" customWidth="1"/>
    <col min="8588" max="8840" width="9" style="152"/>
    <col min="8841" max="8843" width="27.875" style="152" customWidth="1"/>
    <col min="8844" max="9096" width="9" style="152"/>
    <col min="9097" max="9099" width="27.875" style="152" customWidth="1"/>
    <col min="9100" max="9352" width="9" style="152"/>
    <col min="9353" max="9355" width="27.875" style="152" customWidth="1"/>
    <col min="9356" max="9608" width="9" style="152"/>
    <col min="9609" max="9611" width="27.875" style="152" customWidth="1"/>
    <col min="9612" max="9864" width="9" style="152"/>
    <col min="9865" max="9867" width="27.875" style="152" customWidth="1"/>
    <col min="9868" max="10120" width="9" style="152"/>
    <col min="10121" max="10123" width="27.875" style="152" customWidth="1"/>
    <col min="10124" max="10376" width="9" style="152"/>
    <col min="10377" max="10379" width="27.875" style="152" customWidth="1"/>
    <col min="10380" max="10632" width="9" style="152"/>
    <col min="10633" max="10635" width="27.875" style="152" customWidth="1"/>
    <col min="10636" max="10888" width="9" style="152"/>
    <col min="10889" max="10891" width="27.875" style="152" customWidth="1"/>
    <col min="10892" max="11144" width="9" style="152"/>
    <col min="11145" max="11147" width="27.875" style="152" customWidth="1"/>
    <col min="11148" max="11400" width="9" style="152"/>
    <col min="11401" max="11403" width="27.875" style="152" customWidth="1"/>
    <col min="11404" max="11656" width="9" style="152"/>
    <col min="11657" max="11659" width="27.875" style="152" customWidth="1"/>
    <col min="11660" max="11912" width="9" style="152"/>
    <col min="11913" max="11915" width="27.875" style="152" customWidth="1"/>
    <col min="11916" max="12168" width="9" style="152"/>
    <col min="12169" max="12171" width="27.875" style="152" customWidth="1"/>
    <col min="12172" max="12424" width="9" style="152"/>
    <col min="12425" max="12427" width="27.875" style="152" customWidth="1"/>
    <col min="12428" max="12680" width="9" style="152"/>
    <col min="12681" max="12683" width="27.875" style="152" customWidth="1"/>
    <col min="12684" max="12936" width="9" style="152"/>
    <col min="12937" max="12939" width="27.875" style="152" customWidth="1"/>
    <col min="12940" max="13192" width="9" style="152"/>
    <col min="13193" max="13195" width="27.875" style="152" customWidth="1"/>
    <col min="13196" max="13448" width="9" style="152"/>
    <col min="13449" max="13451" width="27.875" style="152" customWidth="1"/>
    <col min="13452" max="13704" width="9" style="152"/>
    <col min="13705" max="13707" width="27.875" style="152" customWidth="1"/>
    <col min="13708" max="13960" width="9" style="152"/>
    <col min="13961" max="13963" width="27.875" style="152" customWidth="1"/>
    <col min="13964" max="14216" width="9" style="152"/>
    <col min="14217" max="14219" width="27.875" style="152" customWidth="1"/>
    <col min="14220" max="14472" width="9" style="152"/>
    <col min="14473" max="14475" width="27.875" style="152" customWidth="1"/>
    <col min="14476" max="14728" width="9" style="152"/>
    <col min="14729" max="14731" width="27.875" style="152" customWidth="1"/>
    <col min="14732" max="14984" width="9" style="152"/>
    <col min="14985" max="14987" width="27.875" style="152" customWidth="1"/>
    <col min="14988" max="15240" width="9" style="152"/>
    <col min="15241" max="15243" width="27.875" style="152" customWidth="1"/>
    <col min="15244" max="15496" width="9" style="152"/>
    <col min="15497" max="15499" width="27.875" style="152" customWidth="1"/>
    <col min="15500" max="15752" width="9" style="152"/>
    <col min="15753" max="15755" width="27.875" style="152" customWidth="1"/>
    <col min="15756" max="16008" width="9" style="152"/>
    <col min="16009" max="16011" width="27.875" style="152" customWidth="1"/>
    <col min="16012" max="16384" width="9" style="152"/>
  </cols>
  <sheetData>
    <row r="1" spans="1:3" ht="30" customHeight="1">
      <c r="A1" s="487" t="s">
        <v>151</v>
      </c>
      <c r="B1" s="487"/>
      <c r="C1" s="487"/>
    </row>
    <row r="2" spans="1:3" ht="12.75" customHeight="1" thickBot="1">
      <c r="A2" s="153"/>
      <c r="B2" s="153"/>
      <c r="C2" s="153"/>
    </row>
    <row r="3" spans="1:3" ht="39.950000000000003" customHeight="1">
      <c r="A3" s="154" t="s">
        <v>152</v>
      </c>
      <c r="B3" s="155" t="s">
        <v>153</v>
      </c>
      <c r="C3" s="156" t="s">
        <v>154</v>
      </c>
    </row>
    <row r="4" spans="1:3" s="160" customFormat="1" ht="39.950000000000003" customHeight="1" thickBot="1">
      <c r="A4" s="157" t="s">
        <v>155</v>
      </c>
      <c r="B4" s="158" t="s">
        <v>156</v>
      </c>
      <c r="C4" s="159" t="s">
        <v>157</v>
      </c>
    </row>
    <row r="5" spans="1:3" ht="20.100000000000001" customHeight="1">
      <c r="A5" s="161"/>
      <c r="B5" s="162"/>
      <c r="C5" s="163" t="s">
        <v>158</v>
      </c>
    </row>
    <row r="6" spans="1:3" ht="20.100000000000001" customHeight="1">
      <c r="A6" s="164"/>
      <c r="B6" s="165"/>
      <c r="C6" s="166"/>
    </row>
    <row r="7" spans="1:3" ht="20.100000000000001" customHeight="1">
      <c r="A7" s="164"/>
      <c r="B7" s="165"/>
      <c r="C7" s="166"/>
    </row>
    <row r="8" spans="1:3" ht="20.100000000000001" customHeight="1">
      <c r="A8" s="164"/>
      <c r="B8" s="165"/>
      <c r="C8" s="166"/>
    </row>
    <row r="9" spans="1:3" ht="20.100000000000001" customHeight="1">
      <c r="A9" s="164"/>
      <c r="B9" s="165"/>
      <c r="C9" s="166"/>
    </row>
    <row r="10" spans="1:3" ht="20.100000000000001" customHeight="1">
      <c r="A10" s="164"/>
      <c r="B10" s="165"/>
      <c r="C10" s="166"/>
    </row>
    <row r="11" spans="1:3" ht="20.100000000000001" customHeight="1">
      <c r="A11" s="164"/>
      <c r="B11" s="165"/>
      <c r="C11" s="166"/>
    </row>
    <row r="12" spans="1:3" ht="20.100000000000001" customHeight="1">
      <c r="A12" s="164"/>
      <c r="B12" s="165"/>
      <c r="C12" s="166"/>
    </row>
    <row r="13" spans="1:3" ht="20.100000000000001" customHeight="1">
      <c r="A13" s="164"/>
      <c r="B13" s="165"/>
      <c r="C13" s="166"/>
    </row>
    <row r="14" spans="1:3" ht="20.100000000000001" customHeight="1">
      <c r="A14" s="164"/>
      <c r="B14" s="167"/>
      <c r="C14" s="166"/>
    </row>
    <row r="15" spans="1:3" ht="20.100000000000001" customHeight="1">
      <c r="A15" s="164"/>
      <c r="B15" s="168"/>
      <c r="C15" s="166"/>
    </row>
    <row r="16" spans="1:3" ht="20.100000000000001" customHeight="1">
      <c r="A16" s="164"/>
      <c r="B16" s="165"/>
      <c r="C16" s="166"/>
    </row>
    <row r="17" spans="1:3" ht="20.100000000000001" customHeight="1">
      <c r="A17" s="165"/>
      <c r="B17" s="165"/>
      <c r="C17" s="166"/>
    </row>
    <row r="18" spans="1:3" ht="20.100000000000001" customHeight="1">
      <c r="A18" s="165"/>
      <c r="B18" s="165"/>
      <c r="C18" s="166"/>
    </row>
    <row r="19" spans="1:3" ht="20.100000000000001" customHeight="1">
      <c r="A19" s="165"/>
      <c r="B19" s="165"/>
      <c r="C19" s="166"/>
    </row>
    <row r="20" spans="1:3" ht="20.100000000000001" customHeight="1">
      <c r="A20" s="165"/>
      <c r="B20" s="168"/>
      <c r="C20" s="166"/>
    </row>
    <row r="21" spans="1:3" ht="20.100000000000001" customHeight="1">
      <c r="A21" s="165"/>
      <c r="B21" s="165"/>
      <c r="C21" s="166"/>
    </row>
    <row r="22" spans="1:3" ht="20.100000000000001" customHeight="1">
      <c r="A22" s="165"/>
      <c r="B22" s="165"/>
      <c r="C22" s="166"/>
    </row>
    <row r="23" spans="1:3" ht="20.100000000000001" customHeight="1">
      <c r="A23" s="165"/>
      <c r="B23" s="165"/>
      <c r="C23" s="166"/>
    </row>
    <row r="24" spans="1:3" ht="20.100000000000001" customHeight="1">
      <c r="A24" s="165"/>
      <c r="B24" s="168"/>
      <c r="C24" s="166"/>
    </row>
    <row r="25" spans="1:3" ht="20.100000000000001" customHeight="1">
      <c r="A25" s="165"/>
      <c r="B25" s="165"/>
      <c r="C25" s="166"/>
    </row>
    <row r="26" spans="1:3" ht="20.100000000000001" customHeight="1">
      <c r="A26" s="165"/>
      <c r="B26" s="165"/>
      <c r="C26" s="166"/>
    </row>
    <row r="27" spans="1:3" ht="20.100000000000001" customHeight="1">
      <c r="A27" s="165"/>
      <c r="B27" s="165"/>
      <c r="C27" s="166"/>
    </row>
    <row r="28" spans="1:3" ht="20.100000000000001" customHeight="1">
      <c r="A28" s="165"/>
      <c r="B28" s="165"/>
      <c r="C28" s="166"/>
    </row>
    <row r="29" spans="1:3" ht="20.100000000000001" customHeight="1">
      <c r="A29" s="165"/>
      <c r="B29" s="168"/>
      <c r="C29" s="166"/>
    </row>
    <row r="30" spans="1:3" ht="20.100000000000001" customHeight="1">
      <c r="A30" s="165"/>
      <c r="B30" s="165"/>
      <c r="C30" s="166"/>
    </row>
    <row r="31" spans="1:3" ht="20.100000000000001" customHeight="1">
      <c r="A31" s="165"/>
      <c r="B31" s="165"/>
      <c r="C31" s="166"/>
    </row>
    <row r="32" spans="1:3" ht="20.100000000000001" customHeight="1">
      <c r="A32" s="165"/>
      <c r="B32" s="165"/>
      <c r="C32" s="166"/>
    </row>
    <row r="33" spans="1:3" ht="20.100000000000001" customHeight="1">
      <c r="A33" s="165"/>
      <c r="B33" s="165"/>
      <c r="C33" s="166"/>
    </row>
    <row r="34" spans="1:3" ht="20.100000000000001" customHeight="1">
      <c r="A34" s="165"/>
      <c r="B34" s="168"/>
      <c r="C34" s="166"/>
    </row>
    <row r="35" spans="1:3" ht="20.100000000000001" customHeight="1">
      <c r="A35" s="165"/>
      <c r="B35" s="165"/>
      <c r="C35" s="166"/>
    </row>
    <row r="36" spans="1:3" ht="20.100000000000001" customHeight="1">
      <c r="A36" s="165"/>
      <c r="B36" s="168"/>
      <c r="C36" s="166"/>
    </row>
    <row r="37" spans="1:3" ht="20.100000000000001" customHeight="1">
      <c r="A37" s="165"/>
      <c r="B37" s="165"/>
      <c r="C37" s="166"/>
    </row>
    <row r="38" spans="1:3" ht="20.100000000000001" customHeight="1">
      <c r="A38" s="165"/>
      <c r="B38" s="165"/>
      <c r="C38" s="166"/>
    </row>
    <row r="39" spans="1:3" ht="20.100000000000001" customHeight="1">
      <c r="A39" s="165"/>
      <c r="B39" s="165"/>
      <c r="C39" s="166"/>
    </row>
    <row r="40" spans="1:3" ht="20.100000000000001" customHeight="1">
      <c r="A40" s="165"/>
      <c r="B40" s="165"/>
      <c r="C40" s="166"/>
    </row>
    <row r="41" spans="1:3" ht="20.100000000000001" customHeight="1">
      <c r="A41" s="165"/>
      <c r="B41" s="165"/>
      <c r="C41" s="166"/>
    </row>
    <row r="42" spans="1:3" ht="20.100000000000001" customHeight="1">
      <c r="A42" s="165"/>
      <c r="B42" s="165"/>
      <c r="C42" s="166"/>
    </row>
    <row r="43" spans="1:3" ht="20.100000000000001" customHeight="1">
      <c r="A43" s="165"/>
      <c r="B43" s="165"/>
      <c r="C43" s="166"/>
    </row>
    <row r="44" spans="1:3" ht="20.100000000000001" customHeight="1">
      <c r="A44" s="165"/>
      <c r="B44" s="165"/>
      <c r="C44" s="166"/>
    </row>
    <row r="45" spans="1:3" ht="20.100000000000001" customHeight="1">
      <c r="A45" s="165"/>
      <c r="B45" s="165"/>
      <c r="C45" s="166"/>
    </row>
    <row r="46" spans="1:3" ht="20.100000000000001" customHeight="1">
      <c r="A46" s="165"/>
      <c r="B46" s="165"/>
      <c r="C46" s="166"/>
    </row>
    <row r="47" spans="1:3" ht="20.100000000000001" customHeight="1">
      <c r="A47" s="165"/>
      <c r="B47" s="168"/>
      <c r="C47" s="166"/>
    </row>
    <row r="48" spans="1:3" ht="20.100000000000001" customHeight="1">
      <c r="A48" s="165"/>
      <c r="B48" s="168"/>
      <c r="C48" s="166"/>
    </row>
    <row r="49" spans="1:3" ht="20.100000000000001" customHeight="1">
      <c r="A49" s="165"/>
      <c r="B49" s="168"/>
      <c r="C49" s="166"/>
    </row>
    <row r="50" spans="1:3" ht="20.100000000000001" customHeight="1">
      <c r="A50" s="165"/>
      <c r="B50" s="168"/>
      <c r="C50" s="166"/>
    </row>
    <row r="51" spans="1:3" ht="20.100000000000001" customHeight="1">
      <c r="A51" s="167"/>
      <c r="B51" s="167"/>
      <c r="C51" s="169"/>
    </row>
    <row r="52" spans="1:3" ht="20.100000000000001" customHeight="1">
      <c r="A52" s="167"/>
      <c r="B52" s="167"/>
      <c r="C52" s="169"/>
    </row>
    <row r="53" spans="1:3" ht="20.100000000000001" customHeight="1">
      <c r="A53" s="167"/>
      <c r="B53" s="167"/>
      <c r="C53" s="169"/>
    </row>
    <row r="54" spans="1:3" ht="20.100000000000001" customHeight="1">
      <c r="A54" s="167"/>
      <c r="B54" s="167"/>
      <c r="C54" s="169"/>
    </row>
    <row r="55" spans="1:3" ht="20.100000000000001" customHeight="1">
      <c r="A55" s="167"/>
      <c r="B55" s="167"/>
      <c r="C55" s="169"/>
    </row>
    <row r="56" spans="1:3" ht="20.100000000000001" customHeight="1">
      <c r="A56" s="167"/>
      <c r="B56" s="167"/>
      <c r="C56" s="169"/>
    </row>
    <row r="57" spans="1:3" ht="20.100000000000001" customHeight="1">
      <c r="A57" s="167"/>
      <c r="B57" s="167"/>
      <c r="C57" s="169"/>
    </row>
    <row r="58" spans="1:3" ht="20.100000000000001" customHeight="1">
      <c r="A58" s="164"/>
      <c r="B58" s="170"/>
      <c r="C58" s="171"/>
    </row>
    <row r="59" spans="1:3" ht="20.100000000000001" customHeight="1">
      <c r="A59" s="164"/>
      <c r="B59" s="167"/>
      <c r="C59" s="171"/>
    </row>
    <row r="60" spans="1:3" ht="20.100000000000001" customHeight="1">
      <c r="A60" s="167"/>
      <c r="B60" s="167"/>
      <c r="C60" s="169"/>
    </row>
    <row r="61" spans="1:3" ht="20.100000000000001" customHeight="1">
      <c r="A61" s="164"/>
      <c r="B61" s="167"/>
      <c r="C61" s="171"/>
    </row>
    <row r="62" spans="1:3" ht="20.100000000000001" customHeight="1">
      <c r="A62" s="167"/>
      <c r="B62" s="167"/>
      <c r="C62" s="169"/>
    </row>
    <row r="63" spans="1:3" ht="20.100000000000001" customHeight="1">
      <c r="A63" s="167"/>
      <c r="B63" s="167"/>
      <c r="C63" s="169"/>
    </row>
    <row r="64" spans="1:3" ht="20.100000000000001" customHeight="1">
      <c r="A64" s="167"/>
      <c r="B64" s="167"/>
      <c r="C64" s="169"/>
    </row>
    <row r="65" spans="1:3" ht="20.100000000000001" customHeight="1">
      <c r="A65" s="164"/>
      <c r="B65" s="167"/>
      <c r="C65" s="171"/>
    </row>
    <row r="66" spans="1:3" ht="20.100000000000001" customHeight="1">
      <c r="A66" s="164"/>
      <c r="B66" s="167"/>
      <c r="C66" s="171"/>
    </row>
    <row r="67" spans="1:3" ht="20.100000000000001" customHeight="1">
      <c r="A67" s="164"/>
      <c r="B67" s="167"/>
      <c r="C67" s="171"/>
    </row>
    <row r="68" spans="1:3" ht="20.100000000000001" customHeight="1">
      <c r="A68" s="164"/>
      <c r="B68" s="167"/>
      <c r="C68" s="171"/>
    </row>
    <row r="69" spans="1:3" ht="20.100000000000001" customHeight="1">
      <c r="A69" s="164"/>
      <c r="B69" s="167"/>
      <c r="C69" s="171"/>
    </row>
    <row r="70" spans="1:3" ht="20.100000000000001" customHeight="1">
      <c r="A70" s="164"/>
      <c r="B70" s="167"/>
      <c r="C70" s="171"/>
    </row>
    <row r="71" spans="1:3" ht="20.100000000000001" customHeight="1">
      <c r="A71" s="164"/>
      <c r="B71" s="167"/>
      <c r="C71" s="171"/>
    </row>
    <row r="72" spans="1:3" ht="20.100000000000001" customHeight="1">
      <c r="A72" s="164"/>
      <c r="B72" s="167"/>
      <c r="C72" s="171"/>
    </row>
    <row r="73" spans="1:3" ht="20.100000000000001" customHeight="1">
      <c r="A73" s="164"/>
      <c r="B73" s="167"/>
      <c r="C73" s="171"/>
    </row>
    <row r="74" spans="1:3" ht="20.100000000000001" customHeight="1">
      <c r="A74" s="164"/>
      <c r="B74" s="167"/>
      <c r="C74" s="171"/>
    </row>
    <row r="75" spans="1:3" ht="20.100000000000001" customHeight="1">
      <c r="A75" s="164"/>
      <c r="B75" s="167"/>
      <c r="C75" s="171"/>
    </row>
    <row r="76" spans="1:3" ht="20.100000000000001" customHeight="1">
      <c r="A76" s="164"/>
      <c r="B76" s="167"/>
      <c r="C76" s="171"/>
    </row>
    <row r="77" spans="1:3" ht="20.100000000000001" customHeight="1">
      <c r="A77" s="164"/>
      <c r="B77" s="167"/>
      <c r="C77" s="171"/>
    </row>
    <row r="78" spans="1:3" ht="20.100000000000001" customHeight="1">
      <c r="A78" s="164"/>
      <c r="B78" s="167"/>
      <c r="C78" s="171"/>
    </row>
    <row r="79" spans="1:3" ht="20.100000000000001" customHeight="1">
      <c r="A79" s="167"/>
      <c r="B79" s="167"/>
      <c r="C79" s="169"/>
    </row>
    <row r="80" spans="1:3" ht="20.100000000000001" customHeight="1">
      <c r="A80" s="167"/>
      <c r="B80" s="167"/>
      <c r="C80" s="169"/>
    </row>
    <row r="81" spans="1:3" ht="20.100000000000001" customHeight="1">
      <c r="A81" s="167"/>
      <c r="B81" s="167"/>
      <c r="C81" s="169"/>
    </row>
    <row r="82" spans="1:3" ht="20.100000000000001" customHeight="1">
      <c r="A82" s="167"/>
      <c r="B82" s="167"/>
      <c r="C82" s="169"/>
    </row>
    <row r="83" spans="1:3" ht="20.100000000000001" customHeight="1">
      <c r="A83" s="167"/>
      <c r="B83" s="167"/>
      <c r="C83" s="169"/>
    </row>
    <row r="84" spans="1:3" ht="20.100000000000001" customHeight="1">
      <c r="A84" s="172"/>
      <c r="B84" s="173"/>
      <c r="C84" s="171"/>
    </row>
    <row r="85" spans="1:3" ht="20.100000000000001" customHeight="1">
      <c r="A85" s="174"/>
      <c r="B85" s="175"/>
      <c r="C85" s="176"/>
    </row>
    <row r="86" spans="1:3" ht="20.100000000000001" customHeight="1">
      <c r="A86" s="167"/>
      <c r="B86" s="167"/>
      <c r="C86" s="169"/>
    </row>
    <row r="87" spans="1:3" ht="20.100000000000001" customHeight="1">
      <c r="A87" s="174"/>
      <c r="B87" s="175"/>
      <c r="C87" s="176"/>
    </row>
    <row r="88" spans="1:3" ht="20.100000000000001" customHeight="1">
      <c r="A88" s="174"/>
      <c r="B88" s="175"/>
      <c r="C88" s="176"/>
    </row>
    <row r="89" spans="1:3" ht="20.100000000000001" customHeight="1">
      <c r="A89" s="174"/>
      <c r="B89" s="175"/>
      <c r="C89" s="176"/>
    </row>
    <row r="90" spans="1:3" ht="20.100000000000001" customHeight="1">
      <c r="A90" s="167"/>
      <c r="B90" s="167"/>
      <c r="C90" s="169"/>
    </row>
    <row r="91" spans="1:3" ht="20.100000000000001" customHeight="1">
      <c r="A91" s="167"/>
      <c r="B91" s="167"/>
      <c r="C91" s="169"/>
    </row>
    <row r="92" spans="1:3" ht="20.100000000000001" customHeight="1">
      <c r="A92" s="167"/>
      <c r="B92" s="167"/>
      <c r="C92" s="169"/>
    </row>
    <row r="93" spans="1:3" ht="20.100000000000001" customHeight="1">
      <c r="A93" s="167"/>
      <c r="B93" s="167"/>
      <c r="C93" s="169"/>
    </row>
    <row r="94" spans="1:3" ht="20.100000000000001" customHeight="1">
      <c r="A94" s="174"/>
      <c r="B94" s="175"/>
      <c r="C94" s="176"/>
    </row>
    <row r="95" spans="1:3" ht="20.100000000000001" customHeight="1">
      <c r="A95" s="167"/>
      <c r="B95" s="167"/>
      <c r="C95" s="169"/>
    </row>
    <row r="96" spans="1:3" ht="20.100000000000001" customHeight="1">
      <c r="A96" s="174"/>
      <c r="B96" s="175"/>
      <c r="C96" s="176"/>
    </row>
    <row r="97" spans="1:3" ht="20.100000000000001" customHeight="1">
      <c r="A97" s="174"/>
      <c r="B97" s="175"/>
      <c r="C97" s="176"/>
    </row>
    <row r="98" spans="1:3" ht="20.100000000000001" customHeight="1">
      <c r="A98" s="167"/>
      <c r="B98" s="167"/>
      <c r="C98" s="169"/>
    </row>
    <row r="99" spans="1:3" ht="20.100000000000001" customHeight="1">
      <c r="A99" s="174"/>
      <c r="B99" s="167"/>
      <c r="C99" s="169"/>
    </row>
    <row r="100" spans="1:3" ht="20.100000000000001" customHeight="1">
      <c r="A100" s="174"/>
      <c r="B100" s="175"/>
      <c r="C100" s="176"/>
    </row>
    <row r="101" spans="1:3" ht="20.100000000000001" customHeight="1">
      <c r="A101" s="174"/>
      <c r="B101" s="175"/>
      <c r="C101" s="176"/>
    </row>
    <row r="102" spans="1:3" ht="20.100000000000001" customHeight="1">
      <c r="A102" s="174"/>
      <c r="B102" s="175"/>
      <c r="C102" s="176"/>
    </row>
    <row r="103" spans="1:3" ht="20.100000000000001" customHeight="1">
      <c r="A103" s="174"/>
      <c r="B103" s="175"/>
      <c r="C103" s="176"/>
    </row>
    <row r="104" spans="1:3" ht="20.100000000000001" customHeight="1">
      <c r="A104" s="174"/>
      <c r="B104" s="175"/>
      <c r="C104" s="176"/>
    </row>
    <row r="105" spans="1:3" ht="20.100000000000001" customHeight="1">
      <c r="A105" s="174"/>
      <c r="B105" s="175"/>
      <c r="C105" s="176"/>
    </row>
    <row r="106" spans="1:3" ht="20.100000000000001" customHeight="1">
      <c r="A106" s="174"/>
      <c r="B106" s="175"/>
      <c r="C106" s="176"/>
    </row>
    <row r="107" spans="1:3" ht="20.100000000000001" customHeight="1">
      <c r="A107" s="174"/>
      <c r="B107" s="175"/>
      <c r="C107" s="176"/>
    </row>
    <row r="108" spans="1:3" ht="20.100000000000001" customHeight="1">
      <c r="A108" s="174"/>
      <c r="B108" s="175"/>
      <c r="C108" s="176"/>
    </row>
    <row r="109" spans="1:3" ht="20.100000000000001" customHeight="1">
      <c r="A109" s="167"/>
      <c r="B109" s="167"/>
      <c r="C109" s="169"/>
    </row>
    <row r="110" spans="1:3" ht="20.100000000000001" customHeight="1">
      <c r="A110" s="167"/>
      <c r="B110" s="167"/>
      <c r="C110" s="169"/>
    </row>
    <row r="111" spans="1:3" ht="20.100000000000001" customHeight="1">
      <c r="A111" s="167"/>
      <c r="B111" s="167"/>
      <c r="C111" s="169"/>
    </row>
    <row r="112" spans="1:3" ht="20.100000000000001" customHeight="1">
      <c r="A112" s="167"/>
      <c r="B112" s="167"/>
      <c r="C112" s="169"/>
    </row>
    <row r="113" spans="1:3" ht="20.100000000000001" customHeight="1">
      <c r="A113" s="167"/>
      <c r="B113" s="167"/>
      <c r="C113" s="169"/>
    </row>
    <row r="114" spans="1:3" ht="20.100000000000001" customHeight="1">
      <c r="A114" s="167"/>
      <c r="B114" s="167"/>
      <c r="C114" s="169"/>
    </row>
    <row r="115" spans="1:3" ht="20.100000000000001" customHeight="1">
      <c r="A115" s="167"/>
      <c r="B115" s="167"/>
      <c r="C115" s="169"/>
    </row>
    <row r="116" spans="1:3" ht="20.100000000000001" customHeight="1">
      <c r="A116" s="167"/>
      <c r="B116" s="167"/>
      <c r="C116" s="169"/>
    </row>
    <row r="117" spans="1:3" ht="20.100000000000001" customHeight="1">
      <c r="A117" s="167"/>
      <c r="B117" s="167"/>
      <c r="C117" s="169"/>
    </row>
    <row r="118" spans="1:3" ht="20.100000000000001" customHeight="1">
      <c r="A118" s="167"/>
      <c r="B118" s="167"/>
      <c r="C118" s="169"/>
    </row>
    <row r="119" spans="1:3" ht="20.100000000000001" customHeight="1">
      <c r="A119" s="172"/>
      <c r="B119" s="173"/>
      <c r="C119" s="171"/>
    </row>
    <row r="120" spans="1:3" ht="20.100000000000001" customHeight="1">
      <c r="A120" s="174"/>
      <c r="B120" s="175"/>
      <c r="C120" s="176"/>
    </row>
    <row r="121" spans="1:3" ht="20.100000000000001" customHeight="1">
      <c r="A121" s="174"/>
      <c r="B121" s="175"/>
      <c r="C121" s="176"/>
    </row>
    <row r="122" spans="1:3" ht="20.100000000000001" customHeight="1">
      <c r="A122" s="174"/>
      <c r="B122" s="175"/>
      <c r="C122" s="176"/>
    </row>
    <row r="123" spans="1:3" ht="20.100000000000001" customHeight="1">
      <c r="A123" s="167"/>
      <c r="B123" s="167"/>
      <c r="C123" s="169"/>
    </row>
    <row r="124" spans="1:3" ht="20.100000000000001" customHeight="1">
      <c r="A124" s="167"/>
      <c r="B124" s="167"/>
      <c r="C124" s="169"/>
    </row>
    <row r="125" spans="1:3" ht="20.100000000000001" customHeight="1">
      <c r="A125" s="174"/>
      <c r="B125" s="175"/>
      <c r="C125" s="176"/>
    </row>
    <row r="126" spans="1:3" ht="20.100000000000001" customHeight="1">
      <c r="A126" s="174"/>
      <c r="B126" s="175"/>
      <c r="C126" s="176"/>
    </row>
    <row r="127" spans="1:3" ht="20.100000000000001" customHeight="1">
      <c r="A127" s="174"/>
      <c r="B127" s="175"/>
      <c r="C127" s="176"/>
    </row>
    <row r="128" spans="1:3" ht="20.100000000000001" customHeight="1">
      <c r="A128" s="167"/>
      <c r="B128" s="167"/>
      <c r="C128" s="177"/>
    </row>
    <row r="129" spans="1:3" ht="20.100000000000001" customHeight="1">
      <c r="A129" s="167"/>
      <c r="B129" s="167"/>
      <c r="C129" s="177"/>
    </row>
    <row r="130" spans="1:3" ht="20.100000000000001" customHeight="1">
      <c r="A130" s="167"/>
      <c r="B130" s="167"/>
      <c r="C130" s="177"/>
    </row>
    <row r="131" spans="1:3" ht="20.100000000000001" customHeight="1">
      <c r="A131" s="172"/>
      <c r="B131" s="167"/>
      <c r="C131" s="171"/>
    </row>
    <row r="132" spans="1:3" ht="20.100000000000001" customHeight="1">
      <c r="A132" s="172"/>
      <c r="B132" s="167"/>
      <c r="C132" s="171"/>
    </row>
    <row r="133" spans="1:3" ht="20.100000000000001" customHeight="1">
      <c r="A133" s="172"/>
      <c r="B133" s="167"/>
      <c r="C133" s="171"/>
    </row>
    <row r="134" spans="1:3" ht="20.100000000000001" customHeight="1">
      <c r="A134" s="172"/>
      <c r="B134" s="167"/>
      <c r="C134" s="171"/>
    </row>
    <row r="135" spans="1:3" ht="20.100000000000001" customHeight="1">
      <c r="A135" s="172"/>
      <c r="B135" s="167"/>
      <c r="C135" s="171"/>
    </row>
    <row r="136" spans="1:3" ht="20.100000000000001" customHeight="1">
      <c r="A136" s="167"/>
      <c r="B136" s="167"/>
      <c r="C136" s="177"/>
    </row>
    <row r="137" spans="1:3" ht="20.100000000000001" customHeight="1">
      <c r="A137" s="167"/>
      <c r="B137" s="167"/>
      <c r="C137" s="177"/>
    </row>
    <row r="138" spans="1:3" ht="20.100000000000001" customHeight="1">
      <c r="A138" s="167"/>
      <c r="B138" s="167"/>
      <c r="C138" s="177"/>
    </row>
    <row r="139" spans="1:3" ht="20.100000000000001" customHeight="1">
      <c r="A139" s="167"/>
      <c r="B139" s="167"/>
      <c r="C139" s="177"/>
    </row>
    <row r="140" spans="1:3" ht="20.100000000000001" customHeight="1">
      <c r="A140" s="167"/>
      <c r="B140" s="167"/>
      <c r="C140" s="177"/>
    </row>
    <row r="141" spans="1:3" ht="20.100000000000001" customHeight="1">
      <c r="A141" s="172"/>
      <c r="B141" s="167"/>
      <c r="C141" s="171"/>
    </row>
    <row r="142" spans="1:3" ht="20.100000000000001" customHeight="1">
      <c r="A142" s="172"/>
      <c r="B142" s="167"/>
      <c r="C142" s="171"/>
    </row>
    <row r="143" spans="1:3" ht="20.100000000000001" customHeight="1">
      <c r="A143" s="172"/>
      <c r="B143" s="167"/>
      <c r="C143" s="171"/>
    </row>
    <row r="144" spans="1:3" ht="20.100000000000001" customHeight="1">
      <c r="A144" s="172"/>
      <c r="B144" s="178"/>
      <c r="C144" s="171"/>
    </row>
    <row r="145" spans="1:3" ht="20.100000000000001" customHeight="1">
      <c r="A145" s="172"/>
      <c r="B145" s="173"/>
      <c r="C145" s="171"/>
    </row>
    <row r="146" spans="1:3" ht="20.100000000000001" customHeight="1">
      <c r="A146" s="172"/>
      <c r="B146" s="167"/>
      <c r="C146" s="171"/>
    </row>
    <row r="147" spans="1:3" ht="20.100000000000001" customHeight="1">
      <c r="A147" s="172"/>
      <c r="B147" s="167"/>
      <c r="C147" s="171"/>
    </row>
    <row r="148" spans="1:3" ht="20.100000000000001" customHeight="1">
      <c r="A148" s="172"/>
      <c r="B148" s="167"/>
      <c r="C148" s="171"/>
    </row>
    <row r="149" spans="1:3" ht="20.100000000000001" customHeight="1">
      <c r="A149" s="172"/>
      <c r="B149" s="178"/>
      <c r="C149" s="171"/>
    </row>
    <row r="150" spans="1:3" ht="20.100000000000001" customHeight="1">
      <c r="A150" s="172"/>
      <c r="B150" s="167"/>
      <c r="C150" s="171"/>
    </row>
    <row r="151" spans="1:3" ht="20.100000000000001" customHeight="1">
      <c r="A151" s="172"/>
      <c r="B151" s="167"/>
      <c r="C151" s="171"/>
    </row>
    <row r="152" spans="1:3" ht="20.100000000000001" customHeight="1">
      <c r="A152" s="172"/>
      <c r="B152" s="167"/>
      <c r="C152" s="171"/>
    </row>
    <row r="153" spans="1:3" ht="20.100000000000001" customHeight="1">
      <c r="A153" s="172"/>
      <c r="B153" s="167"/>
      <c r="C153" s="171"/>
    </row>
    <row r="154" spans="1:3" ht="20.100000000000001" customHeight="1">
      <c r="A154" s="172"/>
      <c r="B154" s="167"/>
      <c r="C154" s="171"/>
    </row>
    <row r="155" spans="1:3" ht="20.100000000000001" customHeight="1">
      <c r="A155" s="172"/>
      <c r="B155" s="167"/>
      <c r="C155" s="171"/>
    </row>
    <row r="156" spans="1:3" ht="20.100000000000001" customHeight="1">
      <c r="A156" s="167"/>
      <c r="B156" s="167"/>
      <c r="C156" s="177"/>
    </row>
    <row r="157" spans="1:3" ht="20.100000000000001" customHeight="1">
      <c r="A157" s="172"/>
      <c r="B157" s="178"/>
      <c r="C157" s="171"/>
    </row>
    <row r="158" spans="1:3" ht="20.100000000000001" customHeight="1">
      <c r="A158" s="172"/>
      <c r="B158" s="178"/>
      <c r="C158" s="171"/>
    </row>
    <row r="159" spans="1:3" ht="20.100000000000001" customHeight="1">
      <c r="A159" s="167"/>
      <c r="B159" s="167"/>
      <c r="C159" s="177"/>
    </row>
    <row r="160" spans="1:3" ht="20.100000000000001" customHeight="1">
      <c r="A160" s="167"/>
      <c r="B160" s="167"/>
      <c r="C160" s="177"/>
    </row>
    <row r="161" spans="1:3" ht="20.100000000000001" customHeight="1">
      <c r="A161" s="167"/>
      <c r="B161" s="167"/>
      <c r="C161" s="177"/>
    </row>
    <row r="162" spans="1:3" ht="20.100000000000001" customHeight="1">
      <c r="A162" s="167"/>
      <c r="B162" s="167"/>
      <c r="C162" s="177"/>
    </row>
    <row r="163" spans="1:3" ht="20.100000000000001" customHeight="1">
      <c r="A163" s="167"/>
      <c r="B163" s="167"/>
      <c r="C163" s="177"/>
    </row>
    <row r="164" spans="1:3" ht="20.100000000000001" customHeight="1">
      <c r="A164" s="167"/>
      <c r="B164" s="167"/>
      <c r="C164" s="177"/>
    </row>
    <row r="165" spans="1:3" ht="20.100000000000001" customHeight="1">
      <c r="A165" s="167"/>
      <c r="B165" s="167"/>
      <c r="C165" s="177"/>
    </row>
    <row r="166" spans="1:3" ht="20.100000000000001" customHeight="1">
      <c r="A166" s="167"/>
      <c r="B166" s="167"/>
      <c r="C166" s="177"/>
    </row>
    <row r="167" spans="1:3" ht="20.100000000000001" customHeight="1">
      <c r="A167" s="167"/>
      <c r="B167" s="167"/>
      <c r="C167" s="177"/>
    </row>
    <row r="168" spans="1:3" ht="20.100000000000001" customHeight="1">
      <c r="A168" s="167"/>
      <c r="B168" s="167"/>
      <c r="C168" s="177"/>
    </row>
    <row r="169" spans="1:3" ht="20.100000000000001" customHeight="1">
      <c r="A169" s="167"/>
      <c r="B169" s="167"/>
      <c r="C169" s="177"/>
    </row>
    <row r="170" spans="1:3" ht="20.100000000000001" customHeight="1">
      <c r="A170" s="167"/>
      <c r="B170" s="167"/>
      <c r="C170" s="177"/>
    </row>
    <row r="171" spans="1:3" ht="20.100000000000001" customHeight="1">
      <c r="A171" s="172"/>
      <c r="B171" s="167"/>
      <c r="C171" s="171"/>
    </row>
    <row r="172" spans="1:3" ht="20.100000000000001" customHeight="1">
      <c r="A172" s="167"/>
      <c r="B172" s="167"/>
      <c r="C172" s="177"/>
    </row>
    <row r="173" spans="1:3" ht="20.100000000000001" customHeight="1">
      <c r="A173" s="167"/>
      <c r="B173" s="167"/>
      <c r="C173" s="177"/>
    </row>
    <row r="174" spans="1:3" ht="20.100000000000001" customHeight="1">
      <c r="A174" s="167"/>
      <c r="B174" s="167"/>
      <c r="C174" s="177"/>
    </row>
    <row r="175" spans="1:3" ht="20.100000000000001" customHeight="1">
      <c r="A175" s="172"/>
      <c r="B175" s="167"/>
      <c r="C175" s="171"/>
    </row>
    <row r="176" spans="1:3" ht="20.100000000000001" customHeight="1">
      <c r="A176" s="172"/>
      <c r="B176" s="167"/>
      <c r="C176" s="171"/>
    </row>
    <row r="177" spans="1:3" ht="20.100000000000001" customHeight="1">
      <c r="A177" s="167"/>
      <c r="B177" s="167"/>
      <c r="C177" s="177"/>
    </row>
    <row r="178" spans="1:3" ht="20.100000000000001" customHeight="1">
      <c r="A178" s="167"/>
      <c r="B178" s="167"/>
      <c r="C178" s="177"/>
    </row>
    <row r="179" spans="1:3" ht="20.100000000000001" customHeight="1">
      <c r="A179" s="172"/>
      <c r="B179" s="167"/>
      <c r="C179" s="177"/>
    </row>
    <row r="180" spans="1:3" ht="20.100000000000001" customHeight="1">
      <c r="A180" s="172"/>
      <c r="B180" s="167"/>
      <c r="C180" s="177"/>
    </row>
    <row r="181" spans="1:3" ht="20.100000000000001" customHeight="1">
      <c r="A181" s="172"/>
      <c r="B181" s="167"/>
      <c r="C181" s="171"/>
    </row>
    <row r="182" spans="1:3" ht="20.100000000000001" customHeight="1">
      <c r="A182" s="172"/>
      <c r="B182" s="167"/>
      <c r="C182" s="177"/>
    </row>
    <row r="183" spans="1:3" ht="20.100000000000001" customHeight="1">
      <c r="A183" s="172"/>
      <c r="B183" s="167"/>
      <c r="C183" s="171"/>
    </row>
    <row r="184" spans="1:3" ht="20.100000000000001" customHeight="1">
      <c r="A184" s="167"/>
      <c r="B184" s="167"/>
      <c r="C184" s="177"/>
    </row>
    <row r="185" spans="1:3" ht="20.100000000000001" customHeight="1">
      <c r="A185" s="167"/>
      <c r="B185" s="167"/>
      <c r="C185" s="177"/>
    </row>
    <row r="186" spans="1:3" ht="20.100000000000001" customHeight="1">
      <c r="A186" s="167"/>
      <c r="B186" s="167"/>
      <c r="C186" s="177"/>
    </row>
    <row r="187" spans="1:3" ht="20.100000000000001" customHeight="1">
      <c r="A187" s="167"/>
      <c r="B187" s="167"/>
      <c r="C187" s="177"/>
    </row>
    <row r="188" spans="1:3" ht="20.100000000000001" customHeight="1">
      <c r="A188" s="167"/>
      <c r="B188" s="167"/>
      <c r="C188" s="177"/>
    </row>
    <row r="189" spans="1:3" ht="20.100000000000001" customHeight="1">
      <c r="A189" s="167"/>
      <c r="B189" s="167"/>
      <c r="C189" s="177"/>
    </row>
    <row r="190" spans="1:3" ht="20.100000000000001" customHeight="1">
      <c r="A190" s="167"/>
      <c r="B190" s="167"/>
      <c r="C190" s="177"/>
    </row>
    <row r="191" spans="1:3" ht="20.100000000000001" customHeight="1">
      <c r="A191" s="167"/>
      <c r="B191" s="167"/>
      <c r="C191" s="177"/>
    </row>
    <row r="192" spans="1:3" ht="20.100000000000001" customHeight="1">
      <c r="A192" s="167"/>
      <c r="B192" s="167"/>
      <c r="C192" s="177"/>
    </row>
    <row r="193" spans="1:3" ht="20.100000000000001" customHeight="1">
      <c r="A193" s="167"/>
      <c r="B193" s="167"/>
      <c r="C193" s="177"/>
    </row>
    <row r="194" spans="1:3" ht="20.100000000000001" customHeight="1">
      <c r="A194" s="167"/>
      <c r="B194" s="167"/>
      <c r="C194" s="177"/>
    </row>
    <row r="195" spans="1:3" ht="20.100000000000001" customHeight="1">
      <c r="A195" s="167"/>
      <c r="B195" s="167"/>
      <c r="C195" s="177"/>
    </row>
    <row r="196" spans="1:3" ht="20.100000000000001" customHeight="1">
      <c r="A196" s="167"/>
      <c r="B196" s="167"/>
      <c r="C196" s="177"/>
    </row>
    <row r="197" spans="1:3" ht="20.100000000000001" customHeight="1">
      <c r="A197" s="167"/>
      <c r="B197" s="167"/>
      <c r="C197" s="177"/>
    </row>
    <row r="198" spans="1:3" ht="20.100000000000001" customHeight="1">
      <c r="A198" s="167"/>
      <c r="B198" s="167"/>
      <c r="C198" s="177"/>
    </row>
    <row r="199" spans="1:3" ht="20.100000000000001" customHeight="1">
      <c r="A199" s="167"/>
      <c r="B199" s="167"/>
      <c r="C199" s="177"/>
    </row>
    <row r="200" spans="1:3" ht="20.100000000000001" customHeight="1">
      <c r="A200" s="167"/>
      <c r="B200" s="167"/>
      <c r="C200" s="171"/>
    </row>
    <row r="201" spans="1:3" ht="20.100000000000001" customHeight="1">
      <c r="A201" s="167"/>
      <c r="B201" s="167"/>
      <c r="C201" s="177"/>
    </row>
    <row r="202" spans="1:3" ht="20.100000000000001" customHeight="1">
      <c r="A202" s="167"/>
      <c r="B202" s="167"/>
      <c r="C202" s="177"/>
    </row>
    <row r="203" spans="1:3" ht="20.100000000000001" customHeight="1">
      <c r="A203" s="167"/>
      <c r="B203" s="167"/>
      <c r="C203" s="177"/>
    </row>
    <row r="204" spans="1:3" ht="20.100000000000001" customHeight="1">
      <c r="A204" s="167"/>
      <c r="B204" s="167"/>
      <c r="C204" s="171"/>
    </row>
    <row r="205" spans="1:3" ht="20.100000000000001" customHeight="1">
      <c r="A205" s="167"/>
      <c r="B205" s="167"/>
      <c r="C205" s="177"/>
    </row>
    <row r="206" spans="1:3" ht="20.100000000000001" customHeight="1">
      <c r="A206" s="167"/>
      <c r="B206" s="167"/>
      <c r="C206" s="177"/>
    </row>
    <row r="207" spans="1:3" ht="20.100000000000001" customHeight="1">
      <c r="A207" s="167"/>
      <c r="B207" s="167"/>
      <c r="C207" s="177"/>
    </row>
    <row r="208" spans="1:3" ht="20.100000000000001" customHeight="1">
      <c r="A208" s="167"/>
      <c r="B208" s="167"/>
      <c r="C208" s="177"/>
    </row>
    <row r="209" spans="1:3" ht="20.100000000000001" customHeight="1">
      <c r="A209" s="167"/>
      <c r="B209" s="167"/>
      <c r="C209" s="177"/>
    </row>
    <row r="210" spans="1:3" ht="20.100000000000001" customHeight="1">
      <c r="A210" s="167"/>
      <c r="B210" s="167"/>
      <c r="C210" s="177"/>
    </row>
    <row r="211" spans="1:3" ht="20.100000000000001" customHeight="1">
      <c r="A211" s="167"/>
      <c r="B211" s="167"/>
      <c r="C211" s="171"/>
    </row>
    <row r="212" spans="1:3" ht="20.100000000000001" customHeight="1">
      <c r="A212" s="167"/>
      <c r="B212" s="167"/>
      <c r="C212" s="177"/>
    </row>
    <row r="213" spans="1:3" ht="20.100000000000001" customHeight="1">
      <c r="A213" s="164"/>
      <c r="B213" s="167"/>
      <c r="C213" s="166"/>
    </row>
    <row r="214" spans="1:3" ht="20.100000000000001" customHeight="1">
      <c r="A214" s="164"/>
      <c r="B214" s="167"/>
      <c r="C214" s="166"/>
    </row>
    <row r="215" spans="1:3" ht="20.100000000000001" customHeight="1">
      <c r="A215" s="164"/>
      <c r="B215" s="165"/>
      <c r="C215" s="166"/>
    </row>
    <row r="216" spans="1:3" ht="20.100000000000001" customHeight="1">
      <c r="A216" s="164"/>
      <c r="B216" s="167"/>
      <c r="C216" s="166"/>
    </row>
    <row r="217" spans="1:3" ht="20.100000000000001" customHeight="1">
      <c r="A217" s="164"/>
      <c r="B217" s="165"/>
      <c r="C217" s="166"/>
    </row>
    <row r="218" spans="1:3" ht="20.100000000000001" customHeight="1">
      <c r="A218" s="167"/>
      <c r="B218" s="167"/>
      <c r="C218" s="177"/>
    </row>
    <row r="219" spans="1:3" ht="20.100000000000001" customHeight="1">
      <c r="A219" s="167"/>
      <c r="B219" s="167"/>
      <c r="C219" s="177"/>
    </row>
    <row r="220" spans="1:3" ht="20.100000000000001" customHeight="1">
      <c r="A220" s="167"/>
      <c r="B220" s="167"/>
      <c r="C220" s="177"/>
    </row>
    <row r="221" spans="1:3" ht="20.100000000000001" customHeight="1">
      <c r="A221" s="164"/>
      <c r="B221" s="168"/>
      <c r="C221" s="169"/>
    </row>
    <row r="222" spans="1:3" ht="20.100000000000001" customHeight="1">
      <c r="A222" s="164"/>
      <c r="B222" s="165"/>
      <c r="C222" s="169"/>
    </row>
    <row r="223" spans="1:3" ht="20.100000000000001" customHeight="1">
      <c r="A223" s="164"/>
      <c r="B223" s="165"/>
      <c r="C223" s="169"/>
    </row>
    <row r="224" spans="1:3" ht="20.100000000000001" customHeight="1">
      <c r="A224" s="164"/>
      <c r="B224" s="167"/>
      <c r="C224" s="169"/>
    </row>
    <row r="225" spans="1:3" ht="20.100000000000001" customHeight="1">
      <c r="A225" s="164"/>
      <c r="B225" s="167"/>
      <c r="C225" s="169"/>
    </row>
    <row r="226" spans="1:3" ht="20.100000000000001" customHeight="1">
      <c r="A226" s="164"/>
      <c r="B226" s="167"/>
      <c r="C226" s="169"/>
    </row>
    <row r="227" spans="1:3" ht="20.100000000000001" customHeight="1">
      <c r="A227" s="164"/>
      <c r="B227" s="165"/>
      <c r="C227" s="169"/>
    </row>
    <row r="228" spans="1:3" ht="20.100000000000001" customHeight="1">
      <c r="A228" s="164"/>
      <c r="B228" s="167"/>
      <c r="C228" s="169"/>
    </row>
    <row r="229" spans="1:3" ht="20.100000000000001" customHeight="1">
      <c r="A229" s="164"/>
      <c r="B229" s="167"/>
      <c r="C229" s="169"/>
    </row>
    <row r="230" spans="1:3" ht="20.100000000000001" customHeight="1">
      <c r="A230" s="164"/>
      <c r="B230" s="167"/>
      <c r="C230" s="169"/>
    </row>
    <row r="231" spans="1:3" ht="20.100000000000001" customHeight="1">
      <c r="A231" s="164"/>
      <c r="B231" s="167"/>
      <c r="C231" s="169"/>
    </row>
    <row r="232" spans="1:3" ht="20.100000000000001" customHeight="1">
      <c r="A232" s="164"/>
      <c r="B232" s="167"/>
      <c r="C232" s="169"/>
    </row>
    <row r="233" spans="1:3" ht="20.100000000000001" customHeight="1">
      <c r="A233" s="164"/>
      <c r="B233" s="167"/>
      <c r="C233" s="169"/>
    </row>
    <row r="234" spans="1:3" ht="20.100000000000001" customHeight="1">
      <c r="A234" s="164"/>
      <c r="B234" s="167"/>
      <c r="C234" s="169"/>
    </row>
    <row r="235" spans="1:3" ht="20.100000000000001" customHeight="1">
      <c r="A235" s="164"/>
      <c r="B235" s="165"/>
      <c r="C235" s="169"/>
    </row>
    <row r="236" spans="1:3" ht="20.100000000000001" customHeight="1">
      <c r="A236" s="164"/>
      <c r="B236" s="165"/>
      <c r="C236" s="169"/>
    </row>
    <row r="237" spans="1:3" ht="20.100000000000001" customHeight="1">
      <c r="A237" s="164"/>
      <c r="B237" s="165"/>
      <c r="C237" s="169"/>
    </row>
    <row r="238" spans="1:3" ht="20.100000000000001" customHeight="1">
      <c r="A238" s="164"/>
      <c r="B238" s="165"/>
      <c r="C238" s="169"/>
    </row>
    <row r="239" spans="1:3" ht="20.100000000000001" customHeight="1">
      <c r="A239" s="164"/>
      <c r="B239" s="165"/>
      <c r="C239" s="169"/>
    </row>
    <row r="240" spans="1:3" ht="20.100000000000001" customHeight="1">
      <c r="A240" s="164"/>
      <c r="B240" s="165"/>
      <c r="C240" s="169"/>
    </row>
    <row r="241" spans="1:3" ht="20.100000000000001" customHeight="1">
      <c r="A241" s="164"/>
      <c r="B241" s="165"/>
      <c r="C241" s="169"/>
    </row>
    <row r="242" spans="1:3" ht="20.100000000000001" customHeight="1">
      <c r="A242" s="164"/>
      <c r="B242" s="165"/>
      <c r="C242" s="169"/>
    </row>
    <row r="243" spans="1:3" ht="20.100000000000001" customHeight="1">
      <c r="A243" s="164"/>
      <c r="B243" s="165"/>
      <c r="C243" s="169"/>
    </row>
    <row r="244" spans="1:3" ht="20.100000000000001" customHeight="1">
      <c r="A244" s="164"/>
      <c r="B244" s="165"/>
      <c r="C244" s="169"/>
    </row>
    <row r="245" spans="1:3" ht="20.100000000000001" customHeight="1">
      <c r="A245" s="164"/>
      <c r="B245" s="165"/>
      <c r="C245" s="169"/>
    </row>
    <row r="246" spans="1:3" ht="20.100000000000001" customHeight="1">
      <c r="A246" s="164"/>
      <c r="B246" s="165"/>
      <c r="C246" s="169"/>
    </row>
    <row r="247" spans="1:3" ht="20.100000000000001" customHeight="1">
      <c r="A247" s="164"/>
      <c r="B247" s="165"/>
      <c r="C247" s="169"/>
    </row>
    <row r="248" spans="1:3" ht="20.100000000000001" customHeight="1">
      <c r="A248" s="164"/>
      <c r="B248" s="165"/>
      <c r="C248" s="169"/>
    </row>
    <row r="249" spans="1:3" ht="20.100000000000001" customHeight="1">
      <c r="A249" s="164"/>
      <c r="B249" s="165"/>
      <c r="C249" s="169"/>
    </row>
    <row r="250" spans="1:3" ht="20.100000000000001" customHeight="1">
      <c r="A250" s="164"/>
      <c r="B250" s="165"/>
      <c r="C250" s="169"/>
    </row>
    <row r="251" spans="1:3" ht="20.100000000000001" customHeight="1">
      <c r="A251" s="164"/>
      <c r="B251" s="167"/>
      <c r="C251" s="169"/>
    </row>
    <row r="252" spans="1:3" ht="20.100000000000001" customHeight="1">
      <c r="A252" s="164"/>
      <c r="B252" s="165"/>
      <c r="C252" s="169"/>
    </row>
    <row r="253" spans="1:3" ht="20.100000000000001" customHeight="1">
      <c r="A253" s="164"/>
      <c r="B253" s="165"/>
      <c r="C253" s="169"/>
    </row>
    <row r="254" spans="1:3" ht="20.100000000000001" customHeight="1">
      <c r="A254" s="167"/>
      <c r="B254" s="167"/>
      <c r="C254" s="177"/>
    </row>
    <row r="255" spans="1:3" ht="20.100000000000001" customHeight="1">
      <c r="A255" s="167"/>
      <c r="B255" s="167"/>
      <c r="C255" s="177"/>
    </row>
    <row r="256" spans="1:3" ht="20.100000000000001" customHeight="1">
      <c r="A256" s="164"/>
      <c r="B256" s="167"/>
      <c r="C256" s="169"/>
    </row>
    <row r="257" spans="1:3" ht="20.100000000000001" customHeight="1">
      <c r="A257" s="167"/>
      <c r="B257" s="167"/>
      <c r="C257" s="177"/>
    </row>
    <row r="258" spans="1:3" ht="20.100000000000001" customHeight="1">
      <c r="A258" s="164"/>
      <c r="B258" s="167"/>
      <c r="C258" s="169"/>
    </row>
    <row r="259" spans="1:3" ht="20.100000000000001" customHeight="1">
      <c r="A259" s="164"/>
      <c r="B259" s="167"/>
      <c r="C259" s="169"/>
    </row>
    <row r="260" spans="1:3" ht="20.100000000000001" customHeight="1">
      <c r="A260" s="164"/>
      <c r="B260" s="167"/>
      <c r="C260" s="169"/>
    </row>
    <row r="261" spans="1:3" ht="20.100000000000001" customHeight="1">
      <c r="A261" s="164"/>
      <c r="B261" s="167"/>
      <c r="C261" s="169"/>
    </row>
    <row r="262" spans="1:3" ht="20.100000000000001" customHeight="1">
      <c r="A262" s="164"/>
      <c r="B262" s="167"/>
      <c r="C262" s="169"/>
    </row>
    <row r="263" spans="1:3" ht="20.100000000000001" customHeight="1">
      <c r="A263" s="164"/>
      <c r="B263" s="167"/>
      <c r="C263" s="169"/>
    </row>
    <row r="264" spans="1:3" ht="20.100000000000001" customHeight="1">
      <c r="A264" s="164"/>
      <c r="B264" s="167"/>
      <c r="C264" s="169"/>
    </row>
    <row r="265" spans="1:3" ht="20.100000000000001" customHeight="1">
      <c r="A265" s="164"/>
      <c r="B265" s="165"/>
      <c r="C265" s="169"/>
    </row>
    <row r="266" spans="1:3" ht="20.100000000000001" customHeight="1">
      <c r="A266" s="164"/>
      <c r="B266" s="165"/>
      <c r="C266" s="169"/>
    </row>
    <row r="267" spans="1:3" ht="20.100000000000001" customHeight="1">
      <c r="A267" s="164"/>
      <c r="B267" s="167"/>
      <c r="C267" s="169"/>
    </row>
    <row r="268" spans="1:3" ht="20.100000000000001" customHeight="1">
      <c r="A268" s="164"/>
      <c r="B268" s="167"/>
      <c r="C268" s="169"/>
    </row>
    <row r="269" spans="1:3" ht="20.100000000000001" customHeight="1">
      <c r="A269" s="164"/>
      <c r="B269" s="167"/>
      <c r="C269" s="169"/>
    </row>
    <row r="270" spans="1:3" ht="20.100000000000001" customHeight="1">
      <c r="A270" s="164"/>
      <c r="B270" s="167"/>
      <c r="C270" s="169"/>
    </row>
    <row r="271" spans="1:3" ht="20.100000000000001" customHeight="1">
      <c r="A271" s="164"/>
      <c r="B271" s="165"/>
      <c r="C271" s="169"/>
    </row>
    <row r="272" spans="1:3" ht="20.100000000000001" customHeight="1">
      <c r="A272" s="164"/>
      <c r="B272" s="165"/>
      <c r="C272" s="169"/>
    </row>
    <row r="273" spans="1:3" ht="20.100000000000001" customHeight="1">
      <c r="A273" s="164"/>
      <c r="B273" s="165"/>
      <c r="C273" s="169"/>
    </row>
    <row r="274" spans="1:3" ht="20.100000000000001" customHeight="1">
      <c r="A274" s="164"/>
      <c r="B274" s="165"/>
      <c r="C274" s="169"/>
    </row>
    <row r="275" spans="1:3" ht="20.100000000000001" customHeight="1">
      <c r="A275" s="164"/>
      <c r="B275" s="165"/>
      <c r="C275" s="169"/>
    </row>
    <row r="276" spans="1:3" ht="20.100000000000001" customHeight="1">
      <c r="A276" s="164"/>
      <c r="B276" s="167"/>
      <c r="C276" s="169"/>
    </row>
    <row r="277" spans="1:3" ht="20.100000000000001" customHeight="1">
      <c r="A277" s="164"/>
      <c r="B277" s="165"/>
      <c r="C277" s="169"/>
    </row>
    <row r="278" spans="1:3" ht="20.100000000000001" customHeight="1">
      <c r="A278" s="164"/>
      <c r="B278" s="165"/>
      <c r="C278" s="169"/>
    </row>
    <row r="279" spans="1:3" ht="20.100000000000001" customHeight="1">
      <c r="A279" s="164"/>
      <c r="B279" s="165"/>
      <c r="C279" s="169"/>
    </row>
    <row r="280" spans="1:3" ht="20.100000000000001" customHeight="1">
      <c r="A280" s="164"/>
      <c r="B280" s="165"/>
      <c r="C280" s="169"/>
    </row>
    <row r="281" spans="1:3" ht="20.100000000000001" customHeight="1">
      <c r="A281" s="164"/>
      <c r="B281" s="165"/>
      <c r="C281" s="169"/>
    </row>
    <row r="282" spans="1:3" ht="20.100000000000001" customHeight="1">
      <c r="A282" s="164"/>
      <c r="B282" s="165"/>
      <c r="C282" s="169"/>
    </row>
    <row r="283" spans="1:3" ht="20.100000000000001" customHeight="1">
      <c r="A283" s="164"/>
      <c r="B283" s="167"/>
      <c r="C283" s="169"/>
    </row>
    <row r="284" spans="1:3" ht="20.100000000000001" customHeight="1">
      <c r="A284" s="164"/>
      <c r="B284" s="167"/>
      <c r="C284" s="169"/>
    </row>
    <row r="285" spans="1:3" ht="20.100000000000001" customHeight="1">
      <c r="A285" s="164"/>
      <c r="B285" s="165"/>
      <c r="C285" s="169"/>
    </row>
    <row r="286" spans="1:3" ht="20.100000000000001" customHeight="1">
      <c r="A286" s="164"/>
      <c r="B286" s="167"/>
      <c r="C286" s="169"/>
    </row>
    <row r="287" spans="1:3" ht="20.100000000000001" customHeight="1">
      <c r="A287" s="164"/>
      <c r="B287" s="168"/>
      <c r="C287" s="169"/>
    </row>
    <row r="288" spans="1:3" ht="20.100000000000001" customHeight="1">
      <c r="A288" s="164"/>
      <c r="B288" s="168"/>
      <c r="C288" s="169"/>
    </row>
    <row r="289" spans="1:3" s="160" customFormat="1" ht="20.100000000000001" customHeight="1">
      <c r="A289" s="167"/>
      <c r="B289" s="167"/>
      <c r="C289" s="179"/>
    </row>
    <row r="290" spans="1:3" s="160" customFormat="1" ht="20.100000000000001" customHeight="1">
      <c r="A290" s="167"/>
      <c r="B290" s="167"/>
      <c r="C290" s="179"/>
    </row>
    <row r="291" spans="1:3" s="160" customFormat="1" ht="20.100000000000001" customHeight="1">
      <c r="A291" s="167"/>
      <c r="B291" s="167"/>
      <c r="C291" s="179"/>
    </row>
    <row r="292" spans="1:3" s="160" customFormat="1" ht="20.100000000000001" customHeight="1">
      <c r="A292" s="167"/>
      <c r="B292" s="167"/>
      <c r="C292" s="179"/>
    </row>
    <row r="293" spans="1:3" s="160" customFormat="1" ht="20.100000000000001" customHeight="1">
      <c r="A293" s="167"/>
      <c r="B293" s="167"/>
      <c r="C293" s="179"/>
    </row>
    <row r="294" spans="1:3" s="160" customFormat="1" ht="20.100000000000001" customHeight="1">
      <c r="A294" s="167"/>
      <c r="B294" s="167"/>
      <c r="C294" s="180"/>
    </row>
    <row r="295" spans="1:3" s="160" customFormat="1" ht="20.100000000000001" customHeight="1">
      <c r="A295" s="167"/>
      <c r="B295" s="167"/>
      <c r="C295" s="180"/>
    </row>
    <row r="296" spans="1:3" s="160" customFormat="1" ht="20.100000000000001" customHeight="1">
      <c r="A296" s="167"/>
      <c r="B296" s="167"/>
      <c r="C296" s="180"/>
    </row>
    <row r="297" spans="1:3" s="160" customFormat="1" ht="20.100000000000001" customHeight="1">
      <c r="A297" s="167"/>
      <c r="B297" s="167"/>
      <c r="C297" s="180"/>
    </row>
    <row r="298" spans="1:3" s="160" customFormat="1" ht="20.100000000000001" customHeight="1">
      <c r="A298" s="167"/>
      <c r="B298" s="167"/>
      <c r="C298" s="180"/>
    </row>
    <row r="299" spans="1:3" s="160" customFormat="1" ht="20.100000000000001" customHeight="1">
      <c r="A299" s="167"/>
      <c r="B299" s="167"/>
      <c r="C299" s="180"/>
    </row>
    <row r="300" spans="1:3" s="160" customFormat="1" ht="20.100000000000001" customHeight="1">
      <c r="A300" s="167"/>
      <c r="B300" s="167"/>
      <c r="C300" s="180"/>
    </row>
    <row r="301" spans="1:3" s="160" customFormat="1" ht="20.100000000000001" customHeight="1">
      <c r="A301" s="167"/>
      <c r="B301" s="167"/>
      <c r="C301" s="180"/>
    </row>
    <row r="302" spans="1:3" s="160" customFormat="1" ht="20.100000000000001" customHeight="1">
      <c r="A302" s="167"/>
      <c r="B302" s="167"/>
      <c r="C302" s="180"/>
    </row>
    <row r="303" spans="1:3" s="160" customFormat="1" ht="20.100000000000001" customHeight="1">
      <c r="A303" s="167"/>
      <c r="B303" s="167"/>
      <c r="C303" s="180"/>
    </row>
    <row r="304" spans="1:3" s="160" customFormat="1" ht="20.100000000000001" customHeight="1">
      <c r="A304" s="167"/>
      <c r="B304" s="167"/>
      <c r="C304" s="180"/>
    </row>
    <row r="305" spans="1:3" s="160" customFormat="1" ht="20.100000000000001" customHeight="1">
      <c r="A305" s="167"/>
      <c r="B305" s="167"/>
      <c r="C305" s="180"/>
    </row>
    <row r="306" spans="1:3" s="160" customFormat="1" ht="20.100000000000001" customHeight="1">
      <c r="A306" s="167"/>
      <c r="B306" s="167"/>
      <c r="C306" s="180"/>
    </row>
    <row r="307" spans="1:3" s="160" customFormat="1" ht="20.100000000000001" customHeight="1">
      <c r="A307" s="167"/>
      <c r="B307" s="167"/>
      <c r="C307" s="180"/>
    </row>
    <row r="308" spans="1:3" s="160" customFormat="1" ht="20.100000000000001" customHeight="1">
      <c r="A308" s="167"/>
      <c r="B308" s="167"/>
      <c r="C308" s="180"/>
    </row>
    <row r="309" spans="1:3" s="160" customFormat="1" ht="20.100000000000001" customHeight="1">
      <c r="A309" s="167"/>
      <c r="B309" s="167"/>
      <c r="C309" s="180"/>
    </row>
    <row r="310" spans="1:3" s="160" customFormat="1" ht="20.100000000000001" customHeight="1">
      <c r="A310" s="167"/>
      <c r="B310" s="167"/>
      <c r="C310" s="180"/>
    </row>
    <row r="311" spans="1:3" s="160" customFormat="1" ht="20.100000000000001" customHeight="1">
      <c r="A311" s="167"/>
      <c r="B311" s="167"/>
      <c r="C311" s="180"/>
    </row>
    <row r="312" spans="1:3" s="160" customFormat="1" ht="20.100000000000001" customHeight="1">
      <c r="A312" s="167"/>
      <c r="B312" s="167"/>
      <c r="C312" s="180"/>
    </row>
    <row r="313" spans="1:3" s="160" customFormat="1" ht="20.100000000000001" customHeight="1">
      <c r="A313" s="167"/>
      <c r="B313" s="167"/>
      <c r="C313" s="180"/>
    </row>
    <row r="314" spans="1:3" s="160" customFormat="1" ht="20.100000000000001" customHeight="1">
      <c r="A314" s="167"/>
      <c r="B314" s="167"/>
      <c r="C314" s="180"/>
    </row>
    <row r="315" spans="1:3" s="160" customFormat="1" ht="20.100000000000001" customHeight="1">
      <c r="A315" s="167"/>
      <c r="B315" s="167"/>
      <c r="C315" s="180"/>
    </row>
    <row r="316" spans="1:3" s="160" customFormat="1" ht="20.100000000000001" customHeight="1">
      <c r="A316" s="167"/>
      <c r="B316" s="167"/>
      <c r="C316" s="180"/>
    </row>
    <row r="317" spans="1:3" ht="20.100000000000001" customHeight="1">
      <c r="A317" s="167"/>
      <c r="B317" s="167"/>
      <c r="C317" s="177"/>
    </row>
    <row r="318" spans="1:3" ht="20.100000000000001" customHeight="1">
      <c r="A318" s="167"/>
      <c r="B318" s="167"/>
      <c r="C318" s="177"/>
    </row>
    <row r="319" spans="1:3" ht="20.100000000000001" customHeight="1">
      <c r="A319" s="167"/>
      <c r="B319" s="167"/>
      <c r="C319" s="177"/>
    </row>
    <row r="320" spans="1:3" ht="20.100000000000001" customHeight="1">
      <c r="A320" s="164"/>
      <c r="B320" s="165"/>
      <c r="C320" s="169"/>
    </row>
    <row r="321" spans="1:3" ht="20.100000000000001" customHeight="1">
      <c r="A321" s="164"/>
      <c r="B321" s="167"/>
      <c r="C321" s="169"/>
    </row>
    <row r="322" spans="1:3" ht="20.100000000000001" customHeight="1">
      <c r="A322" s="164"/>
      <c r="B322" s="167"/>
      <c r="C322" s="169"/>
    </row>
    <row r="323" spans="1:3" ht="20.100000000000001" customHeight="1">
      <c r="A323" s="164"/>
      <c r="B323" s="165"/>
      <c r="C323" s="169"/>
    </row>
    <row r="324" spans="1:3" ht="20.100000000000001" customHeight="1">
      <c r="A324" s="164"/>
      <c r="B324" s="167"/>
      <c r="C324" s="169"/>
    </row>
    <row r="325" spans="1:3" ht="20.100000000000001" customHeight="1">
      <c r="A325" s="164"/>
      <c r="B325" s="167"/>
      <c r="C325" s="169"/>
    </row>
    <row r="326" spans="1:3" ht="20.100000000000001" customHeight="1">
      <c r="A326" s="164"/>
      <c r="B326" s="167"/>
      <c r="C326" s="169"/>
    </row>
    <row r="327" spans="1:3" ht="20.100000000000001" customHeight="1">
      <c r="A327" s="164"/>
      <c r="B327" s="167"/>
      <c r="C327" s="169"/>
    </row>
    <row r="328" spans="1:3" ht="20.100000000000001" customHeight="1">
      <c r="A328" s="164"/>
      <c r="B328" s="167"/>
      <c r="C328" s="169"/>
    </row>
    <row r="329" spans="1:3" ht="20.100000000000001" customHeight="1">
      <c r="A329" s="164"/>
      <c r="B329" s="167"/>
      <c r="C329" s="169"/>
    </row>
    <row r="330" spans="1:3" ht="20.100000000000001" customHeight="1">
      <c r="A330" s="164"/>
      <c r="B330" s="165"/>
      <c r="C330" s="169"/>
    </row>
    <row r="331" spans="1:3" ht="20.100000000000001" customHeight="1">
      <c r="A331" s="164"/>
      <c r="B331" s="167"/>
      <c r="C331" s="169"/>
    </row>
    <row r="332" spans="1:3" ht="20.100000000000001" customHeight="1">
      <c r="A332" s="164"/>
      <c r="B332" s="165"/>
      <c r="C332" s="169"/>
    </row>
    <row r="333" spans="1:3" ht="20.100000000000001" customHeight="1">
      <c r="A333" s="164"/>
      <c r="B333" s="167"/>
      <c r="C333" s="169"/>
    </row>
    <row r="334" spans="1:3" ht="20.100000000000001" customHeight="1">
      <c r="A334" s="164"/>
      <c r="B334" s="165"/>
      <c r="C334" s="169"/>
    </row>
    <row r="335" spans="1:3" ht="20.100000000000001" customHeight="1">
      <c r="A335" s="164"/>
      <c r="B335" s="165"/>
      <c r="C335" s="169"/>
    </row>
    <row r="336" spans="1:3" ht="20.100000000000001" customHeight="1">
      <c r="A336" s="164"/>
      <c r="B336" s="167"/>
      <c r="C336" s="169"/>
    </row>
    <row r="337" spans="1:3" ht="20.100000000000001" customHeight="1">
      <c r="A337" s="164"/>
      <c r="B337" s="165"/>
      <c r="C337" s="169"/>
    </row>
    <row r="338" spans="1:3" ht="20.100000000000001" customHeight="1">
      <c r="A338" s="164"/>
      <c r="B338" s="165"/>
      <c r="C338" s="169"/>
    </row>
    <row r="339" spans="1:3" ht="20.100000000000001" customHeight="1">
      <c r="A339" s="164"/>
      <c r="B339" s="167"/>
      <c r="C339" s="169"/>
    </row>
    <row r="340" spans="1:3" ht="20.100000000000001" customHeight="1">
      <c r="A340" s="164"/>
      <c r="B340" s="165"/>
      <c r="C340" s="169"/>
    </row>
    <row r="341" spans="1:3" ht="20.100000000000001" customHeight="1">
      <c r="A341" s="164"/>
      <c r="B341" s="167"/>
      <c r="C341" s="169"/>
    </row>
    <row r="342" spans="1:3" ht="20.100000000000001" customHeight="1">
      <c r="A342" s="164"/>
      <c r="B342" s="165"/>
      <c r="C342" s="169"/>
    </row>
    <row r="343" spans="1:3" ht="20.100000000000001" customHeight="1">
      <c r="A343" s="164"/>
      <c r="B343" s="165"/>
      <c r="C343" s="169"/>
    </row>
    <row r="344" spans="1:3" ht="20.100000000000001" customHeight="1">
      <c r="A344" s="164"/>
      <c r="B344" s="165"/>
      <c r="C344" s="169"/>
    </row>
    <row r="345" spans="1:3" ht="20.100000000000001" customHeight="1">
      <c r="A345" s="164"/>
      <c r="B345" s="165"/>
      <c r="C345" s="169"/>
    </row>
    <row r="346" spans="1:3" ht="20.100000000000001" customHeight="1">
      <c r="A346" s="164"/>
      <c r="B346" s="168"/>
      <c r="C346" s="169"/>
    </row>
    <row r="347" spans="1:3" ht="20.100000000000001" customHeight="1">
      <c r="A347" s="164"/>
      <c r="B347" s="165"/>
      <c r="C347" s="169"/>
    </row>
    <row r="348" spans="1:3" ht="20.100000000000001" customHeight="1">
      <c r="A348" s="164"/>
      <c r="B348" s="168"/>
      <c r="C348" s="169"/>
    </row>
    <row r="349" spans="1:3" ht="20.100000000000001" customHeight="1">
      <c r="A349" s="164"/>
      <c r="B349" s="168"/>
      <c r="C349" s="169"/>
    </row>
    <row r="350" spans="1:3" ht="20.100000000000001" customHeight="1">
      <c r="A350" s="164"/>
      <c r="B350" s="168"/>
      <c r="C350" s="169"/>
    </row>
    <row r="351" spans="1:3" ht="20.100000000000001" customHeight="1">
      <c r="A351" s="164"/>
      <c r="B351" s="168"/>
      <c r="C351" s="169"/>
    </row>
    <row r="352" spans="1:3" ht="20.100000000000001" customHeight="1">
      <c r="A352" s="164"/>
      <c r="B352" s="167"/>
      <c r="C352" s="169"/>
    </row>
    <row r="353" spans="1:3" ht="20.100000000000001" customHeight="1">
      <c r="A353" s="164"/>
      <c r="B353" s="168"/>
      <c r="C353" s="169"/>
    </row>
    <row r="354" spans="1:3" ht="20.100000000000001" customHeight="1">
      <c r="A354" s="164"/>
      <c r="B354" s="168"/>
      <c r="C354" s="169"/>
    </row>
    <row r="355" spans="1:3" ht="20.100000000000001" customHeight="1">
      <c r="A355" s="164"/>
      <c r="B355" s="168"/>
      <c r="C355" s="169"/>
    </row>
    <row r="356" spans="1:3" ht="20.100000000000001" customHeight="1">
      <c r="A356" s="164"/>
      <c r="B356" s="168"/>
      <c r="C356" s="169"/>
    </row>
    <row r="357" spans="1:3" ht="20.100000000000001" customHeight="1">
      <c r="A357" s="164"/>
      <c r="B357" s="168"/>
      <c r="C357" s="169"/>
    </row>
    <row r="358" spans="1:3" ht="20.100000000000001" customHeight="1">
      <c r="A358" s="164"/>
      <c r="B358" s="168"/>
      <c r="C358" s="169"/>
    </row>
  </sheetData>
  <mergeCells count="1">
    <mergeCell ref="A1:C1"/>
  </mergeCells>
  <phoneticPr fontId="7" type="noConversion"/>
  <pageMargins left="0.7" right="0.7" top="0.75" bottom="0.75" header="0.3" footer="0.3"/>
  <pageSetup paperSize="9"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15D7B-F2C6-4EE3-84A3-A9AFBF0BF72B}">
  <dimension ref="A1:V6"/>
  <sheetViews>
    <sheetView view="pageBreakPreview" zoomScaleNormal="100" zoomScaleSheetLayoutView="100" workbookViewId="0">
      <selection activeCell="Q22" sqref="Q22"/>
    </sheetView>
  </sheetViews>
  <sheetFormatPr defaultRowHeight="22.5" customHeight="1"/>
  <cols>
    <col min="1" max="1" width="13.625" style="181" customWidth="1"/>
    <col min="2" max="2" width="16.375" style="184" customWidth="1"/>
    <col min="3" max="3" width="32.125" style="181" customWidth="1"/>
    <col min="4" max="4" width="4.375" style="181" customWidth="1"/>
    <col min="5" max="5" width="13.5" style="183" customWidth="1"/>
    <col min="6" max="6" width="16.125" style="181" customWidth="1"/>
    <col min="7" max="7" width="11.25" style="181" bestFit="1" customWidth="1"/>
    <col min="8" max="8" width="10.375" style="182" customWidth="1"/>
    <col min="9" max="9" width="14.375" style="181" customWidth="1"/>
    <col min="10" max="10" width="11.375" style="182" hidden="1" customWidth="1"/>
    <col min="11" max="17" width="10.375" style="181" hidden="1" customWidth="1"/>
    <col min="18" max="18" width="11.375" style="181" hidden="1" customWidth="1"/>
    <col min="19" max="19" width="11.5" style="181" hidden="1" customWidth="1"/>
    <col min="20" max="22" width="11.375" style="181" hidden="1" customWidth="1"/>
    <col min="23" max="23" width="0" style="181" hidden="1" customWidth="1"/>
    <col min="24" max="16384" width="9" style="181"/>
  </cols>
  <sheetData>
    <row r="1" spans="1:21" ht="31.5" customHeight="1">
      <c r="A1" s="498" t="s">
        <v>179</v>
      </c>
      <c r="B1" s="498"/>
      <c r="C1" s="498"/>
      <c r="D1" s="498"/>
      <c r="E1" s="498"/>
      <c r="F1" s="498"/>
    </row>
    <row r="2" spans="1:21" ht="22.5" customHeight="1" thickBot="1">
      <c r="F2" s="205" t="s">
        <v>134</v>
      </c>
      <c r="J2" s="182" t="s">
        <v>178</v>
      </c>
      <c r="K2" s="181" t="s">
        <v>177</v>
      </c>
      <c r="L2" s="181" t="s">
        <v>176</v>
      </c>
      <c r="M2" s="181" t="s">
        <v>175</v>
      </c>
      <c r="N2" s="182" t="s">
        <v>174</v>
      </c>
      <c r="O2" s="182" t="s">
        <v>173</v>
      </c>
      <c r="P2" s="182" t="s">
        <v>172</v>
      </c>
      <c r="Q2" s="182" t="s">
        <v>171</v>
      </c>
      <c r="R2" s="182" t="s">
        <v>170</v>
      </c>
      <c r="S2" s="182" t="s">
        <v>169</v>
      </c>
      <c r="T2" s="182" t="s">
        <v>168</v>
      </c>
      <c r="U2" s="182" t="s">
        <v>167</v>
      </c>
    </row>
    <row r="3" spans="1:21" ht="33.75" customHeight="1">
      <c r="A3" s="204" t="s">
        <v>166</v>
      </c>
      <c r="B3" s="203" t="s">
        <v>138</v>
      </c>
      <c r="C3" s="499" t="s">
        <v>165</v>
      </c>
      <c r="D3" s="500"/>
      <c r="E3" s="501"/>
      <c r="F3" s="202" t="s">
        <v>164</v>
      </c>
      <c r="J3" s="182">
        <v>4200000</v>
      </c>
      <c r="K3" s="182">
        <v>1050000</v>
      </c>
      <c r="L3" s="182">
        <v>3254500</v>
      </c>
      <c r="M3" s="182">
        <v>2100000</v>
      </c>
      <c r="N3" s="182">
        <v>420000</v>
      </c>
      <c r="O3" s="182">
        <v>120000</v>
      </c>
      <c r="P3" s="182">
        <v>200000</v>
      </c>
      <c r="Q3" s="182">
        <v>280000</v>
      </c>
      <c r="R3" s="182">
        <v>120000</v>
      </c>
      <c r="S3" s="182">
        <v>100000</v>
      </c>
      <c r="T3" s="182">
        <v>595000</v>
      </c>
      <c r="U3" s="182">
        <v>20000</v>
      </c>
    </row>
    <row r="4" spans="1:21" ht="22.5" customHeight="1">
      <c r="A4" s="196" t="s">
        <v>163</v>
      </c>
      <c r="B4" s="195">
        <f>SUM(E4:E4)</f>
        <v>20900000</v>
      </c>
      <c r="C4" s="199" t="s">
        <v>162</v>
      </c>
      <c r="D4" s="201" t="s">
        <v>159</v>
      </c>
      <c r="E4" s="198">
        <v>20900000</v>
      </c>
      <c r="F4" s="197" t="s">
        <v>105</v>
      </c>
      <c r="I4" s="200"/>
      <c r="J4" s="182">
        <v>4037000</v>
      </c>
      <c r="K4" s="182">
        <v>3846180</v>
      </c>
      <c r="L4" s="182">
        <v>2732170</v>
      </c>
      <c r="M4" s="182">
        <v>7978500</v>
      </c>
      <c r="N4" s="182">
        <v>420000</v>
      </c>
      <c r="O4" s="182">
        <v>120000</v>
      </c>
      <c r="P4" s="182">
        <v>200000</v>
      </c>
      <c r="Q4" s="182">
        <v>280000</v>
      </c>
      <c r="R4" s="182">
        <v>120000</v>
      </c>
      <c r="S4" s="182">
        <v>100000</v>
      </c>
      <c r="T4" s="182">
        <v>595000</v>
      </c>
      <c r="U4" s="182">
        <v>20000</v>
      </c>
    </row>
    <row r="5" spans="1:21" ht="22.5" customHeight="1" thickBot="1">
      <c r="A5" s="196" t="s">
        <v>161</v>
      </c>
      <c r="B5" s="195">
        <f>SUM(E5:E5)</f>
        <v>2174420</v>
      </c>
      <c r="C5" s="194" t="s">
        <v>160</v>
      </c>
      <c r="D5" s="193" t="s">
        <v>159</v>
      </c>
      <c r="E5" s="192">
        <v>2174420</v>
      </c>
      <c r="F5" s="191" t="s">
        <v>105</v>
      </c>
      <c r="N5" s="182">
        <v>413200</v>
      </c>
      <c r="O5" s="182">
        <v>120000</v>
      </c>
      <c r="P5" s="182">
        <v>200000</v>
      </c>
      <c r="Q5" s="182">
        <v>280000</v>
      </c>
      <c r="R5" s="182">
        <v>120000</v>
      </c>
      <c r="S5" s="182">
        <v>80000</v>
      </c>
      <c r="T5" s="182">
        <v>595000</v>
      </c>
      <c r="U5" s="182">
        <v>20000</v>
      </c>
    </row>
    <row r="6" spans="1:21" ht="22.5" customHeight="1" thickTop="1" thickBot="1">
      <c r="A6" s="190" t="s">
        <v>144</v>
      </c>
      <c r="B6" s="189">
        <f>SUM(B4:B5)</f>
        <v>23074420</v>
      </c>
      <c r="C6" s="188"/>
      <c r="D6" s="187"/>
      <c r="E6" s="186"/>
      <c r="F6" s="185"/>
    </row>
  </sheetData>
  <mergeCells count="2">
    <mergeCell ref="A1:F1"/>
    <mergeCell ref="C3:E3"/>
  </mergeCells>
  <phoneticPr fontId="7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2" orientation="portrait" r:id="rId1"/>
  <headerFooter>
    <oddFooter>&amp;R&amp;"바탕,보통"남양주시 서부희망케어센터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75E7-CCD7-42D6-91E1-1F22D18375F0}">
  <sheetPr>
    <pageSetUpPr fitToPage="1"/>
  </sheetPr>
  <dimension ref="A1:W6"/>
  <sheetViews>
    <sheetView view="pageBreakPreview" zoomScale="90" zoomScaleNormal="100" zoomScaleSheetLayoutView="90" workbookViewId="0">
      <pane xSplit="1" ySplit="3" topLeftCell="B4" activePane="bottomRight" state="frozen"/>
      <selection activeCell="Q22" sqref="Q22"/>
      <selection pane="topRight" activeCell="Q22" sqref="Q22"/>
      <selection pane="bottomLeft" activeCell="Q22" sqref="Q22"/>
      <selection pane="bottomRight" activeCell="Q22" sqref="Q22"/>
    </sheetView>
  </sheetViews>
  <sheetFormatPr defaultRowHeight="25.5" customHeight="1"/>
  <cols>
    <col min="1" max="1" width="13.625" style="206" customWidth="1"/>
    <col min="2" max="2" width="17.375" style="206" bestFit="1" customWidth="1"/>
    <col min="3" max="3" width="15.125" style="207" bestFit="1" customWidth="1"/>
    <col min="4" max="4" width="32.125" style="206" customWidth="1"/>
    <col min="5" max="5" width="4.375" style="206" customWidth="1"/>
    <col min="6" max="6" width="13.5" style="183" customWidth="1"/>
    <col min="7" max="7" width="12.125" style="206" customWidth="1"/>
    <col min="8" max="8" width="11.25" style="206" bestFit="1" customWidth="1"/>
    <col min="9" max="9" width="10.375" style="184" customWidth="1"/>
    <col min="10" max="10" width="14.375" style="206" customWidth="1"/>
    <col min="11" max="11" width="11.375" style="184" hidden="1" customWidth="1"/>
    <col min="12" max="18" width="10.375" style="206" hidden="1" customWidth="1"/>
    <col min="19" max="19" width="11.375" style="206" hidden="1" customWidth="1"/>
    <col min="20" max="20" width="11.5" style="206" hidden="1" customWidth="1"/>
    <col min="21" max="23" width="11.375" style="206" hidden="1" customWidth="1"/>
    <col min="24" max="24" width="0" style="206" hidden="1" customWidth="1"/>
    <col min="25" max="16384" width="9" style="206"/>
  </cols>
  <sheetData>
    <row r="1" spans="1:22" ht="30" customHeight="1">
      <c r="A1" s="502" t="s">
        <v>185</v>
      </c>
      <c r="B1" s="502"/>
      <c r="C1" s="502"/>
      <c r="D1" s="502"/>
      <c r="E1" s="502"/>
      <c r="F1" s="502"/>
      <c r="G1" s="502"/>
    </row>
    <row r="2" spans="1:22" ht="18" customHeight="1" thickBot="1">
      <c r="G2" s="227" t="s">
        <v>134</v>
      </c>
      <c r="K2" s="184" t="s">
        <v>178</v>
      </c>
      <c r="L2" s="206" t="s">
        <v>177</v>
      </c>
      <c r="M2" s="206" t="s">
        <v>176</v>
      </c>
      <c r="N2" s="206" t="s">
        <v>175</v>
      </c>
      <c r="O2" s="184" t="s">
        <v>174</v>
      </c>
      <c r="P2" s="184" t="s">
        <v>173</v>
      </c>
      <c r="Q2" s="184" t="s">
        <v>172</v>
      </c>
      <c r="R2" s="184" t="s">
        <v>171</v>
      </c>
      <c r="S2" s="184" t="s">
        <v>170</v>
      </c>
      <c r="T2" s="184" t="s">
        <v>169</v>
      </c>
      <c r="U2" s="184" t="s">
        <v>168</v>
      </c>
      <c r="V2" s="184" t="s">
        <v>167</v>
      </c>
    </row>
    <row r="3" spans="1:22" ht="32.25" customHeight="1">
      <c r="A3" s="204" t="s">
        <v>166</v>
      </c>
      <c r="B3" s="226" t="s">
        <v>184</v>
      </c>
      <c r="C3" s="203" t="s">
        <v>138</v>
      </c>
      <c r="D3" s="499" t="s">
        <v>165</v>
      </c>
      <c r="E3" s="500"/>
      <c r="F3" s="501"/>
      <c r="G3" s="202" t="s">
        <v>164</v>
      </c>
      <c r="K3" s="184">
        <v>4200000</v>
      </c>
      <c r="L3" s="184">
        <v>1050000</v>
      </c>
      <c r="M3" s="184">
        <v>3254500</v>
      </c>
      <c r="N3" s="184">
        <v>2100000</v>
      </c>
      <c r="O3" s="184">
        <v>420000</v>
      </c>
      <c r="P3" s="184">
        <v>120000</v>
      </c>
      <c r="Q3" s="184">
        <v>200000</v>
      </c>
      <c r="R3" s="184">
        <v>280000</v>
      </c>
      <c r="S3" s="184">
        <v>120000</v>
      </c>
      <c r="T3" s="184">
        <v>100000</v>
      </c>
      <c r="U3" s="184">
        <v>595000</v>
      </c>
      <c r="V3" s="184">
        <v>20000</v>
      </c>
    </row>
    <row r="4" spans="1:22" ht="25.5" customHeight="1">
      <c r="A4" s="503" t="s">
        <v>183</v>
      </c>
      <c r="B4" s="225" t="s">
        <v>182</v>
      </c>
      <c r="C4" s="224">
        <f>F4</f>
        <v>49000</v>
      </c>
      <c r="D4" s="223"/>
      <c r="E4" s="222" t="s">
        <v>159</v>
      </c>
      <c r="F4" s="221">
        <v>49000</v>
      </c>
      <c r="G4" s="220" t="s">
        <v>104</v>
      </c>
      <c r="J4" s="208"/>
      <c r="K4" s="184">
        <v>4037000</v>
      </c>
      <c r="L4" s="184">
        <v>3846180</v>
      </c>
      <c r="M4" s="184">
        <v>2732170</v>
      </c>
      <c r="N4" s="184">
        <v>7978500</v>
      </c>
      <c r="O4" s="184">
        <v>420000</v>
      </c>
      <c r="P4" s="184">
        <v>120000</v>
      </c>
      <c r="Q4" s="184">
        <v>200000</v>
      </c>
      <c r="R4" s="184">
        <v>280000</v>
      </c>
      <c r="S4" s="184">
        <v>120000</v>
      </c>
      <c r="T4" s="184">
        <v>100000</v>
      </c>
      <c r="U4" s="184">
        <v>595000</v>
      </c>
      <c r="V4" s="184">
        <v>20000</v>
      </c>
    </row>
    <row r="5" spans="1:22" ht="25.5" customHeight="1" thickBot="1">
      <c r="A5" s="504"/>
      <c r="B5" s="219" t="s">
        <v>181</v>
      </c>
      <c r="C5" s="218">
        <f>F5</f>
        <v>26194660</v>
      </c>
      <c r="D5" s="217"/>
      <c r="E5" s="216" t="s">
        <v>159</v>
      </c>
      <c r="F5" s="215">
        <v>26194660</v>
      </c>
      <c r="G5" s="214" t="s">
        <v>145</v>
      </c>
    </row>
    <row r="6" spans="1:22" ht="25.5" customHeight="1" thickTop="1" thickBot="1">
      <c r="A6" s="505" t="s">
        <v>180</v>
      </c>
      <c r="B6" s="506"/>
      <c r="C6" s="213">
        <f>SUM(C4:C5)</f>
        <v>26243660</v>
      </c>
      <c r="D6" s="212"/>
      <c r="E6" s="211"/>
      <c r="F6" s="210"/>
      <c r="G6" s="209"/>
      <c r="J6" s="208"/>
      <c r="K6" s="184">
        <v>4037000</v>
      </c>
      <c r="L6" s="184">
        <v>3846180</v>
      </c>
      <c r="M6" s="184">
        <v>2732170</v>
      </c>
      <c r="N6" s="184">
        <v>7978500</v>
      </c>
      <c r="O6" s="184">
        <v>420000</v>
      </c>
      <c r="P6" s="184">
        <v>120000</v>
      </c>
      <c r="Q6" s="184">
        <v>200000</v>
      </c>
      <c r="R6" s="184">
        <v>280000</v>
      </c>
      <c r="S6" s="184">
        <v>120000</v>
      </c>
      <c r="T6" s="184">
        <v>100000</v>
      </c>
      <c r="U6" s="184">
        <v>595000</v>
      </c>
      <c r="V6" s="184">
        <v>20000</v>
      </c>
    </row>
  </sheetData>
  <mergeCells count="4">
    <mergeCell ref="A1:G1"/>
    <mergeCell ref="D3:F3"/>
    <mergeCell ref="A4:A5"/>
    <mergeCell ref="A6:B6"/>
  </mergeCells>
  <phoneticPr fontId="7" type="noConversion"/>
  <printOptions horizontalCentered="1"/>
  <pageMargins left="0.23622047244094491" right="0.23622047244094491" top="0.74803149606299213" bottom="0.35433070866141736" header="0.31496062992125984" footer="0"/>
  <pageSetup paperSize="9" scale="84" fitToHeight="0" orientation="portrait" r:id="rId1"/>
  <headerFooter>
    <oddFooter>&amp;C&amp;P&amp;R&amp;"바탕,보통"남양주시 서부희망케어센터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476F-7C95-42B1-9002-DC097E05876B}">
  <sheetPr>
    <pageSetUpPr fitToPage="1"/>
  </sheetPr>
  <dimension ref="A1:Z29"/>
  <sheetViews>
    <sheetView tabSelected="1" view="pageBreakPreview" zoomScale="85" zoomScaleNormal="100" zoomScaleSheetLayoutView="85" workbookViewId="0">
      <pane xSplit="2" ySplit="3" topLeftCell="C4" activePane="bottomRight" state="frozen"/>
      <selection activeCell="Q22" sqref="Q22"/>
      <selection pane="topRight" activeCell="Q22" sqref="Q22"/>
      <selection pane="bottomLeft" activeCell="Q22" sqref="Q22"/>
      <selection pane="bottomRight" activeCell="AB17" sqref="AB17"/>
    </sheetView>
  </sheetViews>
  <sheetFormatPr defaultRowHeight="22.5" customHeight="1"/>
  <cols>
    <col min="1" max="2" width="13.625" style="228" customWidth="1"/>
    <col min="3" max="3" width="17.25" style="231" customWidth="1"/>
    <col min="4" max="4" width="32.125" style="228" customWidth="1"/>
    <col min="5" max="5" width="4.375" style="228" customWidth="1"/>
    <col min="6" max="6" width="13.5" style="230" customWidth="1"/>
    <col min="7" max="7" width="12.125" style="228" customWidth="1"/>
    <col min="8" max="8" width="11.25" style="228" bestFit="1" customWidth="1"/>
    <col min="9" max="9" width="10.375" style="229" customWidth="1"/>
    <col min="10" max="10" width="14.375" style="228" customWidth="1"/>
    <col min="11" max="11" width="11.375" style="229" hidden="1" customWidth="1"/>
    <col min="12" max="18" width="10.375" style="228" hidden="1" customWidth="1"/>
    <col min="19" max="19" width="11.375" style="228" hidden="1" customWidth="1"/>
    <col min="20" max="20" width="11.5" style="228" hidden="1" customWidth="1"/>
    <col min="21" max="23" width="11.375" style="228" hidden="1" customWidth="1"/>
    <col min="24" max="24" width="0" style="228" hidden="1" customWidth="1"/>
    <col min="25" max="16384" width="9" style="228"/>
  </cols>
  <sheetData>
    <row r="1" spans="1:26" ht="35.25" customHeight="1">
      <c r="A1" s="521" t="s">
        <v>204</v>
      </c>
      <c r="B1" s="521"/>
      <c r="C1" s="521"/>
      <c r="D1" s="521"/>
      <c r="E1" s="521"/>
      <c r="F1" s="521"/>
      <c r="G1" s="521"/>
    </row>
    <row r="2" spans="1:26" ht="15.75" customHeight="1" thickBot="1">
      <c r="G2" s="269" t="s">
        <v>134</v>
      </c>
      <c r="K2" s="229" t="s">
        <v>178</v>
      </c>
      <c r="L2" s="228" t="s">
        <v>177</v>
      </c>
      <c r="M2" s="228" t="s">
        <v>176</v>
      </c>
      <c r="N2" s="228" t="s">
        <v>175</v>
      </c>
      <c r="O2" s="229" t="s">
        <v>174</v>
      </c>
      <c r="P2" s="229" t="s">
        <v>173</v>
      </c>
      <c r="Q2" s="229" t="s">
        <v>172</v>
      </c>
      <c r="R2" s="229" t="s">
        <v>171</v>
      </c>
      <c r="S2" s="229" t="s">
        <v>170</v>
      </c>
      <c r="T2" s="229" t="s">
        <v>169</v>
      </c>
      <c r="U2" s="229" t="s">
        <v>168</v>
      </c>
      <c r="V2" s="229" t="s">
        <v>167</v>
      </c>
    </row>
    <row r="3" spans="1:26" ht="25.5" customHeight="1">
      <c r="A3" s="204" t="s">
        <v>166</v>
      </c>
      <c r="B3" s="226" t="s">
        <v>184</v>
      </c>
      <c r="C3" s="203" t="s">
        <v>138</v>
      </c>
      <c r="D3" s="499" t="s">
        <v>165</v>
      </c>
      <c r="E3" s="500"/>
      <c r="F3" s="501"/>
      <c r="G3" s="202" t="s">
        <v>164</v>
      </c>
      <c r="K3" s="229">
        <v>4200000</v>
      </c>
      <c r="L3" s="229">
        <v>1050000</v>
      </c>
      <c r="M3" s="229">
        <v>3254500</v>
      </c>
      <c r="N3" s="229">
        <v>2100000</v>
      </c>
      <c r="O3" s="229">
        <v>420000</v>
      </c>
      <c r="P3" s="229">
        <v>120000</v>
      </c>
      <c r="Q3" s="229">
        <v>200000</v>
      </c>
      <c r="R3" s="229">
        <v>280000</v>
      </c>
      <c r="S3" s="229">
        <v>120000</v>
      </c>
      <c r="T3" s="229">
        <v>100000</v>
      </c>
      <c r="U3" s="229">
        <v>595000</v>
      </c>
      <c r="V3" s="229">
        <v>20000</v>
      </c>
    </row>
    <row r="4" spans="1:26" ht="22.5" customHeight="1">
      <c r="A4" s="244" t="s">
        <v>121</v>
      </c>
      <c r="B4" s="243" t="s">
        <v>122</v>
      </c>
      <c r="C4" s="242">
        <f>SUM(F4:F4)</f>
        <v>320000</v>
      </c>
      <c r="D4" s="223" t="s">
        <v>203</v>
      </c>
      <c r="E4" s="222" t="s">
        <v>159</v>
      </c>
      <c r="F4" s="221">
        <v>320000</v>
      </c>
      <c r="G4" s="220" t="s">
        <v>104</v>
      </c>
      <c r="J4" s="255"/>
      <c r="K4" s="229">
        <v>4037000</v>
      </c>
      <c r="L4" s="229">
        <v>3846180</v>
      </c>
      <c r="M4" s="229">
        <v>2732170</v>
      </c>
      <c r="N4" s="229">
        <v>7978500</v>
      </c>
      <c r="O4" s="229">
        <v>420000</v>
      </c>
      <c r="P4" s="229">
        <v>120000</v>
      </c>
      <c r="Q4" s="229">
        <v>200000</v>
      </c>
      <c r="R4" s="229">
        <v>280000</v>
      </c>
      <c r="S4" s="229">
        <v>120000</v>
      </c>
      <c r="T4" s="229">
        <v>100000</v>
      </c>
      <c r="U4" s="229">
        <v>595000</v>
      </c>
      <c r="V4" s="229">
        <v>20000</v>
      </c>
    </row>
    <row r="5" spans="1:26" ht="22.5" customHeight="1">
      <c r="A5" s="507" t="s">
        <v>186</v>
      </c>
      <c r="B5" s="508"/>
      <c r="C5" s="249">
        <f>SUM(C4:C4)</f>
        <v>320000</v>
      </c>
      <c r="D5" s="248"/>
      <c r="E5" s="247"/>
      <c r="F5" s="246"/>
      <c r="G5" s="245"/>
      <c r="J5" s="255"/>
      <c r="K5" s="229">
        <v>4037000</v>
      </c>
      <c r="L5" s="229">
        <v>3846180</v>
      </c>
      <c r="M5" s="229">
        <v>2732170</v>
      </c>
      <c r="N5" s="229">
        <v>7978500</v>
      </c>
      <c r="O5" s="229">
        <v>420000</v>
      </c>
      <c r="P5" s="229">
        <v>120000</v>
      </c>
      <c r="Q5" s="229">
        <v>200000</v>
      </c>
      <c r="R5" s="229">
        <v>280000</v>
      </c>
      <c r="S5" s="229">
        <v>120000</v>
      </c>
      <c r="T5" s="229">
        <v>100000</v>
      </c>
      <c r="U5" s="229">
        <v>595000</v>
      </c>
      <c r="V5" s="229">
        <v>20000</v>
      </c>
    </row>
    <row r="6" spans="1:26" ht="22.5" customHeight="1">
      <c r="A6" s="522" t="s">
        <v>123</v>
      </c>
      <c r="B6" s="523" t="s">
        <v>124</v>
      </c>
      <c r="C6" s="523">
        <f>SUM(F6:F11)</f>
        <v>2879600</v>
      </c>
      <c r="D6" s="223" t="s">
        <v>202</v>
      </c>
      <c r="E6" s="266" t="s">
        <v>159</v>
      </c>
      <c r="F6" s="221">
        <v>489600</v>
      </c>
      <c r="G6" s="220" t="s">
        <v>104</v>
      </c>
      <c r="K6" s="229">
        <v>15401870</v>
      </c>
      <c r="L6" s="229"/>
      <c r="M6" s="229"/>
      <c r="N6" s="229"/>
      <c r="O6" s="229">
        <v>420000</v>
      </c>
      <c r="P6" s="229">
        <v>120000</v>
      </c>
      <c r="Q6" s="229">
        <v>200000</v>
      </c>
      <c r="R6" s="229">
        <v>280000</v>
      </c>
      <c r="S6" s="229">
        <v>120000</v>
      </c>
      <c r="T6" s="229">
        <v>100000</v>
      </c>
      <c r="U6" s="229">
        <v>595000</v>
      </c>
      <c r="V6" s="229">
        <v>20000</v>
      </c>
      <c r="Z6" s="268"/>
    </row>
    <row r="7" spans="1:26" ht="22.5" customHeight="1">
      <c r="A7" s="522"/>
      <c r="B7" s="524"/>
      <c r="C7" s="524"/>
      <c r="D7" s="223" t="s">
        <v>201</v>
      </c>
      <c r="E7" s="266" t="s">
        <v>159</v>
      </c>
      <c r="F7" s="221">
        <v>33000</v>
      </c>
      <c r="G7" s="220" t="s">
        <v>104</v>
      </c>
      <c r="H7" s="267"/>
      <c r="K7" s="229">
        <f ca="1">SUM(K3:K9)</f>
        <v>8237000</v>
      </c>
      <c r="L7" s="229">
        <f ca="1">SUM(L3:L9)</f>
        <v>4896180</v>
      </c>
      <c r="M7" s="229">
        <f ca="1">SUM(M3:M9)</f>
        <v>5986670</v>
      </c>
      <c r="N7" s="229">
        <f ca="1">SUM(N3:N9)</f>
        <v>10078500</v>
      </c>
      <c r="O7" s="229">
        <v>395700</v>
      </c>
      <c r="P7" s="229">
        <v>120000</v>
      </c>
      <c r="Q7" s="229">
        <v>200000</v>
      </c>
      <c r="R7" s="229">
        <v>280000</v>
      </c>
      <c r="S7" s="229">
        <v>120000</v>
      </c>
      <c r="T7" s="229">
        <v>100000</v>
      </c>
      <c r="U7" s="229">
        <v>595000</v>
      </c>
      <c r="V7" s="229">
        <v>20000</v>
      </c>
    </row>
    <row r="8" spans="1:26" ht="22.5" customHeight="1">
      <c r="A8" s="522"/>
      <c r="B8" s="524"/>
      <c r="C8" s="524"/>
      <c r="D8" s="223" t="s">
        <v>200</v>
      </c>
      <c r="E8" s="266" t="s">
        <v>159</v>
      </c>
      <c r="F8" s="221">
        <v>1877000</v>
      </c>
      <c r="G8" s="220" t="s">
        <v>104</v>
      </c>
    </row>
    <row r="9" spans="1:26" ht="22.5" customHeight="1">
      <c r="A9" s="522"/>
      <c r="B9" s="524"/>
      <c r="C9" s="524"/>
      <c r="D9" s="223" t="s">
        <v>199</v>
      </c>
      <c r="E9" s="266" t="s">
        <v>159</v>
      </c>
      <c r="F9" s="221">
        <v>0</v>
      </c>
      <c r="G9" s="220" t="s">
        <v>104</v>
      </c>
      <c r="H9" s="229"/>
      <c r="O9" s="229">
        <v>381700</v>
      </c>
      <c r="P9" s="229">
        <v>102580</v>
      </c>
      <c r="Q9" s="229">
        <v>170970</v>
      </c>
      <c r="R9" s="229">
        <v>239350</v>
      </c>
      <c r="S9" s="229">
        <v>102580</v>
      </c>
      <c r="T9" s="229">
        <v>88390</v>
      </c>
      <c r="U9" s="229">
        <v>516610</v>
      </c>
      <c r="V9" s="229">
        <v>20000</v>
      </c>
    </row>
    <row r="10" spans="1:26" ht="22.5" customHeight="1">
      <c r="A10" s="522"/>
      <c r="B10" s="524"/>
      <c r="C10" s="524"/>
      <c r="D10" s="223" t="s">
        <v>205</v>
      </c>
      <c r="E10" s="266" t="s">
        <v>159</v>
      </c>
      <c r="F10" s="221">
        <v>0</v>
      </c>
      <c r="G10" s="220" t="s">
        <v>104</v>
      </c>
      <c r="H10" s="229"/>
      <c r="O10" s="229"/>
      <c r="P10" s="229"/>
      <c r="Q10" s="229"/>
      <c r="R10" s="229"/>
      <c r="S10" s="229"/>
      <c r="T10" s="229"/>
      <c r="U10" s="229"/>
      <c r="V10" s="229"/>
    </row>
    <row r="11" spans="1:26" ht="22.5" customHeight="1">
      <c r="A11" s="522"/>
      <c r="B11" s="525"/>
      <c r="C11" s="525"/>
      <c r="D11" s="223" t="s">
        <v>198</v>
      </c>
      <c r="E11" s="266" t="s">
        <v>159</v>
      </c>
      <c r="F11" s="221">
        <v>480000</v>
      </c>
      <c r="G11" s="220" t="s">
        <v>104</v>
      </c>
      <c r="O11" s="229"/>
      <c r="P11" s="229"/>
      <c r="Q11" s="229"/>
      <c r="R11" s="229"/>
      <c r="S11" s="229"/>
      <c r="T11" s="229"/>
      <c r="U11" s="229"/>
      <c r="V11" s="229"/>
    </row>
    <row r="12" spans="1:26" ht="22.5" customHeight="1">
      <c r="A12" s="522"/>
      <c r="B12" s="526" t="s">
        <v>125</v>
      </c>
      <c r="C12" s="528">
        <f>SUM(F12:F13)</f>
        <v>1312950</v>
      </c>
      <c r="D12" s="223" t="s">
        <v>197</v>
      </c>
      <c r="E12" s="266" t="s">
        <v>159</v>
      </c>
      <c r="F12" s="221">
        <v>1064310</v>
      </c>
      <c r="G12" s="220" t="s">
        <v>104</v>
      </c>
      <c r="O12" s="229">
        <v>413200</v>
      </c>
      <c r="P12" s="229">
        <v>120000</v>
      </c>
      <c r="Q12" s="229">
        <v>200000</v>
      </c>
      <c r="R12" s="229">
        <v>280000</v>
      </c>
      <c r="S12" s="229">
        <v>120000</v>
      </c>
      <c r="T12" s="229">
        <v>80000</v>
      </c>
      <c r="U12" s="229">
        <v>595000</v>
      </c>
      <c r="V12" s="229">
        <v>20000</v>
      </c>
    </row>
    <row r="13" spans="1:26" ht="22.5" customHeight="1">
      <c r="A13" s="522"/>
      <c r="B13" s="527"/>
      <c r="C13" s="529"/>
      <c r="D13" s="223" t="s">
        <v>206</v>
      </c>
      <c r="E13" s="266" t="s">
        <v>159</v>
      </c>
      <c r="F13" s="221">
        <v>248640</v>
      </c>
      <c r="G13" s="220" t="s">
        <v>104</v>
      </c>
      <c r="O13" s="229"/>
      <c r="P13" s="229"/>
      <c r="Q13" s="229"/>
      <c r="R13" s="229"/>
      <c r="S13" s="229"/>
      <c r="T13" s="229"/>
      <c r="U13" s="229"/>
      <c r="V13" s="229"/>
    </row>
    <row r="14" spans="1:26" ht="22.5" customHeight="1">
      <c r="A14" s="522"/>
      <c r="B14" s="526" t="s">
        <v>126</v>
      </c>
      <c r="C14" s="531">
        <f>SUM(F14:F16)</f>
        <v>2462610</v>
      </c>
      <c r="D14" s="270" t="s">
        <v>207</v>
      </c>
      <c r="E14" s="266" t="s">
        <v>159</v>
      </c>
      <c r="F14" s="221">
        <v>98710</v>
      </c>
      <c r="G14" s="220" t="s">
        <v>104</v>
      </c>
      <c r="O14" s="229">
        <v>413200</v>
      </c>
      <c r="P14" s="229">
        <v>120000</v>
      </c>
      <c r="Q14" s="229">
        <v>200000</v>
      </c>
      <c r="R14" s="229">
        <v>280000</v>
      </c>
      <c r="S14" s="229">
        <v>120000</v>
      </c>
      <c r="T14" s="229">
        <v>80000</v>
      </c>
      <c r="U14" s="229">
        <v>595000</v>
      </c>
      <c r="V14" s="229">
        <v>20000</v>
      </c>
    </row>
    <row r="15" spans="1:26" ht="22.5" customHeight="1">
      <c r="A15" s="522"/>
      <c r="B15" s="530"/>
      <c r="C15" s="532"/>
      <c r="D15" s="223" t="s">
        <v>196</v>
      </c>
      <c r="E15" s="266" t="s">
        <v>159</v>
      </c>
      <c r="F15" s="221">
        <v>2338250</v>
      </c>
      <c r="G15" s="220" t="s">
        <v>104</v>
      </c>
      <c r="O15" s="229"/>
      <c r="P15" s="229"/>
      <c r="Q15" s="229"/>
      <c r="R15" s="229"/>
      <c r="S15" s="229"/>
      <c r="T15" s="229"/>
      <c r="U15" s="229"/>
      <c r="V15" s="229"/>
    </row>
    <row r="16" spans="1:26" ht="22.5" customHeight="1">
      <c r="A16" s="522"/>
      <c r="B16" s="530"/>
      <c r="C16" s="532"/>
      <c r="D16" s="223" t="s">
        <v>195</v>
      </c>
      <c r="E16" s="266" t="s">
        <v>159</v>
      </c>
      <c r="F16" s="221">
        <v>25650</v>
      </c>
      <c r="G16" s="220" t="s">
        <v>104</v>
      </c>
      <c r="O16" s="229"/>
      <c r="P16" s="229"/>
      <c r="Q16" s="229"/>
      <c r="R16" s="229"/>
      <c r="S16" s="229"/>
      <c r="T16" s="229"/>
      <c r="U16" s="229"/>
      <c r="V16" s="229"/>
    </row>
    <row r="17" spans="1:22" ht="22.5" customHeight="1">
      <c r="A17" s="522"/>
      <c r="B17" s="526" t="s">
        <v>127</v>
      </c>
      <c r="C17" s="528">
        <f>SUM(F17:F18)</f>
        <v>2975840</v>
      </c>
      <c r="D17" s="223" t="s">
        <v>194</v>
      </c>
      <c r="E17" s="266" t="s">
        <v>159</v>
      </c>
      <c r="F17" s="221">
        <v>2236840</v>
      </c>
      <c r="G17" s="220" t="s">
        <v>104</v>
      </c>
      <c r="O17" s="229"/>
      <c r="P17" s="229"/>
      <c r="Q17" s="229"/>
      <c r="R17" s="229"/>
      <c r="S17" s="229"/>
      <c r="T17" s="229"/>
      <c r="U17" s="229"/>
      <c r="V17" s="229"/>
    </row>
    <row r="18" spans="1:22" ht="22.5" customHeight="1">
      <c r="A18" s="522"/>
      <c r="B18" s="527"/>
      <c r="C18" s="529"/>
      <c r="D18" s="223" t="s">
        <v>193</v>
      </c>
      <c r="E18" s="266" t="s">
        <v>159</v>
      </c>
      <c r="F18" s="221">
        <v>739000</v>
      </c>
      <c r="G18" s="220" t="s">
        <v>104</v>
      </c>
      <c r="O18" s="229"/>
      <c r="P18" s="229"/>
      <c r="Q18" s="229"/>
      <c r="R18" s="229"/>
      <c r="S18" s="229"/>
      <c r="T18" s="229"/>
      <c r="U18" s="229"/>
      <c r="V18" s="229"/>
    </row>
    <row r="19" spans="1:22" ht="22.5" customHeight="1">
      <c r="A19" s="507" t="s">
        <v>186</v>
      </c>
      <c r="B19" s="508"/>
      <c r="C19" s="249">
        <f>SUM(C6:C18)</f>
        <v>9631000</v>
      </c>
      <c r="D19" s="248"/>
      <c r="E19" s="247"/>
      <c r="F19" s="246"/>
      <c r="G19" s="245"/>
      <c r="O19" s="229"/>
      <c r="P19" s="229"/>
      <c r="Q19" s="229"/>
      <c r="R19" s="229"/>
      <c r="S19" s="229"/>
      <c r="T19" s="229"/>
      <c r="U19" s="229"/>
      <c r="V19" s="229"/>
    </row>
    <row r="20" spans="1:22" ht="22.5" customHeight="1">
      <c r="A20" s="265" t="s">
        <v>192</v>
      </c>
      <c r="B20" s="264" t="s">
        <v>129</v>
      </c>
      <c r="C20" s="519">
        <f>SUM(F20:F21)</f>
        <v>0</v>
      </c>
      <c r="D20" s="263" t="s">
        <v>191</v>
      </c>
      <c r="E20" s="262" t="s">
        <v>159</v>
      </c>
      <c r="F20" s="261">
        <v>0</v>
      </c>
      <c r="G20" s="515" t="s">
        <v>190</v>
      </c>
      <c r="J20" s="255"/>
      <c r="K20" s="229">
        <v>4037000</v>
      </c>
      <c r="L20" s="229">
        <v>3846180</v>
      </c>
      <c r="M20" s="229">
        <v>2732170</v>
      </c>
      <c r="N20" s="229">
        <v>7978500</v>
      </c>
      <c r="O20" s="229">
        <v>420000</v>
      </c>
      <c r="P20" s="229">
        <v>120000</v>
      </c>
      <c r="Q20" s="229">
        <v>200000</v>
      </c>
      <c r="R20" s="229">
        <v>280000</v>
      </c>
      <c r="S20" s="229">
        <v>120000</v>
      </c>
      <c r="T20" s="229">
        <v>100000</v>
      </c>
      <c r="U20" s="229">
        <v>595000</v>
      </c>
      <c r="V20" s="229">
        <v>20000</v>
      </c>
    </row>
    <row r="21" spans="1:22" ht="22.5" customHeight="1">
      <c r="A21" s="260"/>
      <c r="B21" s="259"/>
      <c r="C21" s="520"/>
      <c r="D21" s="258" t="s">
        <v>130</v>
      </c>
      <c r="E21" s="257" t="s">
        <v>159</v>
      </c>
      <c r="F21" s="256">
        <v>0</v>
      </c>
      <c r="G21" s="516"/>
      <c r="J21" s="255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</row>
    <row r="22" spans="1:22" ht="22.5" customHeight="1">
      <c r="A22" s="517" t="s">
        <v>186</v>
      </c>
      <c r="B22" s="518"/>
      <c r="C22" s="254">
        <f>C20</f>
        <v>0</v>
      </c>
      <c r="D22" s="253"/>
      <c r="E22" s="252"/>
      <c r="F22" s="251"/>
      <c r="G22" s="250"/>
    </row>
    <row r="23" spans="1:22" ht="22.5" customHeight="1">
      <c r="A23" s="244" t="s">
        <v>189</v>
      </c>
      <c r="B23" s="243" t="s">
        <v>132</v>
      </c>
      <c r="C23" s="242">
        <f>SUM(F23:F23)</f>
        <v>8780</v>
      </c>
      <c r="D23" s="223" t="s">
        <v>189</v>
      </c>
      <c r="E23" s="222" t="s">
        <v>159</v>
      </c>
      <c r="F23" s="221">
        <v>8780</v>
      </c>
      <c r="G23" s="220" t="s">
        <v>188</v>
      </c>
      <c r="O23" s="229"/>
      <c r="P23" s="229"/>
      <c r="Q23" s="229"/>
      <c r="R23" s="229"/>
      <c r="S23" s="229"/>
      <c r="T23" s="229"/>
      <c r="U23" s="229"/>
      <c r="V23" s="229"/>
    </row>
    <row r="24" spans="1:22" ht="22.5" customHeight="1">
      <c r="A24" s="507" t="s">
        <v>186</v>
      </c>
      <c r="B24" s="508"/>
      <c r="C24" s="249">
        <f>SUM(C23:C23)</f>
        <v>8780</v>
      </c>
      <c r="D24" s="248"/>
      <c r="E24" s="247"/>
      <c r="F24" s="246"/>
      <c r="G24" s="245"/>
      <c r="O24" s="229"/>
      <c r="P24" s="229"/>
      <c r="Q24" s="229"/>
      <c r="R24" s="229"/>
      <c r="S24" s="229"/>
      <c r="T24" s="229"/>
      <c r="U24" s="229"/>
      <c r="V24" s="229"/>
    </row>
    <row r="25" spans="1:22" ht="22.5" customHeight="1">
      <c r="A25" s="244" t="s">
        <v>187</v>
      </c>
      <c r="B25" s="243" t="s">
        <v>133</v>
      </c>
      <c r="C25" s="242">
        <f>SUM(F25:F25)</f>
        <v>2504860</v>
      </c>
      <c r="D25" s="223" t="s">
        <v>187</v>
      </c>
      <c r="E25" s="222" t="s">
        <v>159</v>
      </c>
      <c r="F25" s="221">
        <v>2504860</v>
      </c>
      <c r="G25" s="220" t="s">
        <v>145</v>
      </c>
      <c r="O25" s="229">
        <v>413200</v>
      </c>
      <c r="P25" s="229">
        <v>120000</v>
      </c>
      <c r="Q25" s="229">
        <v>200000</v>
      </c>
      <c r="R25" s="229">
        <v>280000</v>
      </c>
      <c r="S25" s="229">
        <v>120000</v>
      </c>
      <c r="T25" s="229">
        <v>80000</v>
      </c>
      <c r="U25" s="229">
        <v>595000</v>
      </c>
      <c r="V25" s="229">
        <v>20000</v>
      </c>
    </row>
    <row r="26" spans="1:22" ht="22.5" customHeight="1">
      <c r="A26" s="509" t="s">
        <v>186</v>
      </c>
      <c r="B26" s="510"/>
      <c r="C26" s="295">
        <f>SUM(C25:C25)</f>
        <v>2504860</v>
      </c>
      <c r="D26" s="296"/>
      <c r="E26" s="297"/>
      <c r="F26" s="298"/>
      <c r="G26" s="299"/>
      <c r="O26" s="229"/>
      <c r="P26" s="229"/>
      <c r="Q26" s="229"/>
      <c r="R26" s="229"/>
      <c r="S26" s="229"/>
      <c r="T26" s="229"/>
      <c r="U26" s="229"/>
      <c r="V26" s="229"/>
    </row>
    <row r="27" spans="1:22" s="300" customFormat="1" ht="22.5" customHeight="1">
      <c r="A27" s="244" t="s">
        <v>210</v>
      </c>
      <c r="B27" s="243" t="s">
        <v>51</v>
      </c>
      <c r="C27" s="242">
        <f>SUM(F27:F27)</f>
        <v>6379195</v>
      </c>
      <c r="D27" s="223" t="s">
        <v>210</v>
      </c>
      <c r="E27" s="222" t="s">
        <v>159</v>
      </c>
      <c r="F27" s="221">
        <v>6379195</v>
      </c>
      <c r="G27" s="220" t="s">
        <v>145</v>
      </c>
      <c r="I27" s="301"/>
      <c r="K27" s="301"/>
      <c r="O27" s="301">
        <v>413200</v>
      </c>
      <c r="P27" s="301">
        <v>120000</v>
      </c>
      <c r="Q27" s="301">
        <v>200000</v>
      </c>
      <c r="R27" s="301">
        <v>280000</v>
      </c>
      <c r="S27" s="301">
        <v>120000</v>
      </c>
      <c r="T27" s="301">
        <v>80000</v>
      </c>
      <c r="U27" s="301">
        <v>595000</v>
      </c>
      <c r="V27" s="301">
        <v>20000</v>
      </c>
    </row>
    <row r="28" spans="1:22" ht="22.5" customHeight="1" thickBot="1">
      <c r="A28" s="513" t="s">
        <v>186</v>
      </c>
      <c r="B28" s="514"/>
      <c r="C28" s="241">
        <f>SUM(C27:C27)</f>
        <v>6379195</v>
      </c>
      <c r="D28" s="240"/>
      <c r="E28" s="239"/>
      <c r="F28" s="238"/>
      <c r="G28" s="237"/>
      <c r="O28" s="229"/>
      <c r="P28" s="229"/>
      <c r="Q28" s="229"/>
      <c r="R28" s="229"/>
      <c r="S28" s="229"/>
      <c r="T28" s="229"/>
      <c r="U28" s="229"/>
      <c r="V28" s="229"/>
    </row>
    <row r="29" spans="1:22" ht="22.5" customHeight="1" thickTop="1" thickBot="1">
      <c r="A29" s="511" t="s">
        <v>180</v>
      </c>
      <c r="B29" s="512"/>
      <c r="C29" s="236">
        <f>SUM(C5,C19,C22,C24,C26,C28)</f>
        <v>18843835</v>
      </c>
      <c r="D29" s="235"/>
      <c r="E29" s="234"/>
      <c r="F29" s="233"/>
      <c r="G29" s="232"/>
      <c r="O29" s="229"/>
      <c r="P29" s="229"/>
      <c r="Q29" s="229"/>
      <c r="R29" s="229"/>
      <c r="S29" s="229"/>
      <c r="T29" s="229"/>
      <c r="U29" s="229"/>
      <c r="V29" s="229"/>
    </row>
  </sheetData>
  <mergeCells count="20">
    <mergeCell ref="A19:B19"/>
    <mergeCell ref="A1:G1"/>
    <mergeCell ref="D3:F3"/>
    <mergeCell ref="A5:B5"/>
    <mergeCell ref="A6:A18"/>
    <mergeCell ref="B6:B11"/>
    <mergeCell ref="C6:C11"/>
    <mergeCell ref="B12:B13"/>
    <mergeCell ref="C12:C13"/>
    <mergeCell ref="B14:B16"/>
    <mergeCell ref="C14:C16"/>
    <mergeCell ref="B17:B18"/>
    <mergeCell ref="C17:C18"/>
    <mergeCell ref="A24:B24"/>
    <mergeCell ref="A26:B26"/>
    <mergeCell ref="A29:B29"/>
    <mergeCell ref="A28:B28"/>
    <mergeCell ref="G20:G21"/>
    <mergeCell ref="A22:B22"/>
    <mergeCell ref="C20:C21"/>
  </mergeCells>
  <phoneticPr fontId="7" type="noConversion"/>
  <printOptions horizontalCentered="1"/>
  <pageMargins left="0.23622047244094491" right="0.23622047244094491" top="0.74803149606299213" bottom="0.35433070866141736" header="0.31496062992125984" footer="0"/>
  <pageSetup paperSize="9" scale="85" fitToHeight="0" orientation="portrait" r:id="rId1"/>
  <headerFooter>
    <oddFooter>&amp;C&amp;P&amp;R&amp;"바탕,보통"남양주시 서부희망케어센터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9AF0-A835-4FFC-BC2D-5270E5EF8363}">
  <dimension ref="B1:G16"/>
  <sheetViews>
    <sheetView view="pageBreakPreview" zoomScaleNormal="100" zoomScaleSheetLayoutView="100" workbookViewId="0">
      <selection activeCell="C20" sqref="C20"/>
    </sheetView>
  </sheetViews>
  <sheetFormatPr defaultRowHeight="13.5"/>
  <cols>
    <col min="1" max="1" width="4.875" style="321" customWidth="1"/>
    <col min="2" max="2" width="15.875" style="321" customWidth="1"/>
    <col min="3" max="3" width="19.375" style="321" customWidth="1"/>
    <col min="4" max="4" width="6.875" style="321" customWidth="1"/>
    <col min="5" max="5" width="18" style="321" customWidth="1"/>
    <col min="6" max="6" width="18.75" style="321" customWidth="1"/>
    <col min="7" max="7" width="5.5" style="321" customWidth="1"/>
    <col min="8" max="16384" width="9" style="321"/>
  </cols>
  <sheetData>
    <row r="1" spans="2:7" ht="21.75" customHeight="1"/>
    <row r="2" spans="2:7" ht="28.5" customHeight="1">
      <c r="B2" s="419" t="s">
        <v>238</v>
      </c>
      <c r="C2" s="419"/>
      <c r="D2" s="419"/>
      <c r="E2" s="419"/>
      <c r="F2" s="419"/>
      <c r="G2" s="324"/>
    </row>
    <row r="3" spans="2:7" ht="15" customHeight="1">
      <c r="B3" s="325"/>
      <c r="C3" s="325"/>
      <c r="D3" s="325"/>
      <c r="E3" s="325"/>
      <c r="F3" s="325"/>
      <c r="G3" s="325"/>
    </row>
    <row r="4" spans="2:7" ht="37.5" customHeight="1">
      <c r="B4" s="420" t="s">
        <v>254</v>
      </c>
      <c r="C4" s="420"/>
      <c r="D4" s="420"/>
      <c r="E4" s="420"/>
      <c r="F4" s="420"/>
      <c r="G4" s="420"/>
    </row>
    <row r="5" spans="2:7" ht="28.5" customHeight="1">
      <c r="B5" s="326"/>
      <c r="C5" s="327"/>
      <c r="D5" s="327"/>
      <c r="E5" s="327"/>
      <c r="F5" s="327"/>
      <c r="G5" s="327"/>
    </row>
    <row r="6" spans="2:7" ht="28.5" customHeight="1">
      <c r="B6" s="328" t="s">
        <v>239</v>
      </c>
      <c r="C6" s="421"/>
      <c r="D6" s="421"/>
      <c r="E6" s="421"/>
      <c r="F6" s="421"/>
      <c r="G6" s="421"/>
    </row>
    <row r="7" spans="2:7" ht="28.5" customHeight="1">
      <c r="B7" s="328" t="s">
        <v>240</v>
      </c>
      <c r="C7" s="421"/>
      <c r="D7" s="421"/>
      <c r="E7" s="421"/>
      <c r="F7" s="421"/>
      <c r="G7" s="421"/>
    </row>
    <row r="8" spans="2:7" ht="22.5" customHeight="1">
      <c r="B8" s="326" t="s">
        <v>241</v>
      </c>
      <c r="C8" s="329">
        <v>34000000</v>
      </c>
      <c r="D8" s="329"/>
      <c r="E8" s="326" t="s">
        <v>242</v>
      </c>
      <c r="F8" s="329">
        <v>18757907</v>
      </c>
      <c r="G8" s="330"/>
    </row>
    <row r="9" spans="2:7" ht="22.5" customHeight="1">
      <c r="B9" s="326" t="s">
        <v>243</v>
      </c>
      <c r="C9" s="329">
        <v>15398128</v>
      </c>
      <c r="D9" s="329"/>
      <c r="E9" s="326" t="s">
        <v>244</v>
      </c>
      <c r="F9" s="329">
        <v>5880</v>
      </c>
      <c r="G9" s="330"/>
    </row>
    <row r="10" spans="2:7" ht="28.5" customHeight="1">
      <c r="B10" s="326"/>
      <c r="C10" s="421"/>
      <c r="D10" s="421"/>
      <c r="E10" s="421"/>
      <c r="F10" s="421"/>
      <c r="G10" s="421"/>
    </row>
    <row r="11" spans="2:7" ht="28.5" customHeight="1">
      <c r="B11" s="328" t="s">
        <v>245</v>
      </c>
      <c r="C11" s="421"/>
      <c r="D11" s="421"/>
      <c r="E11" s="421"/>
      <c r="F11" s="421"/>
      <c r="G11" s="421"/>
    </row>
    <row r="12" spans="2:7" ht="22.5" customHeight="1">
      <c r="B12" s="326" t="s">
        <v>246</v>
      </c>
      <c r="C12" s="329">
        <v>33025420</v>
      </c>
      <c r="D12" s="329"/>
      <c r="E12" s="326" t="s">
        <v>247</v>
      </c>
      <c r="F12" s="329">
        <v>26243660</v>
      </c>
      <c r="G12" s="330"/>
    </row>
    <row r="13" spans="2:7" ht="22.5" customHeight="1">
      <c r="B13" s="326" t="s">
        <v>248</v>
      </c>
      <c r="C13" s="329">
        <v>8780</v>
      </c>
      <c r="D13" s="329"/>
      <c r="E13" s="326" t="s">
        <v>249</v>
      </c>
      <c r="F13" s="329">
        <v>2504860</v>
      </c>
      <c r="G13" s="330"/>
    </row>
    <row r="14" spans="2:7" ht="22.5" customHeight="1">
      <c r="B14" s="326" t="s">
        <v>250</v>
      </c>
      <c r="C14" s="329">
        <v>6379195</v>
      </c>
      <c r="D14" s="329"/>
      <c r="E14" s="326"/>
      <c r="F14" s="329"/>
      <c r="G14" s="330"/>
    </row>
    <row r="15" spans="2:7" ht="16.5" customHeight="1">
      <c r="B15" s="326"/>
      <c r="C15" s="326"/>
      <c r="D15" s="326"/>
      <c r="E15" s="326"/>
      <c r="F15" s="326"/>
      <c r="G15" s="330"/>
    </row>
    <row r="16" spans="2:7" ht="28.5" customHeight="1">
      <c r="B16" s="418" t="s">
        <v>251</v>
      </c>
      <c r="C16" s="418"/>
      <c r="D16" s="418"/>
      <c r="E16" s="418"/>
      <c r="F16" s="418"/>
      <c r="G16" s="418"/>
    </row>
  </sheetData>
  <mergeCells count="7">
    <mergeCell ref="B16:G16"/>
    <mergeCell ref="B2:F2"/>
    <mergeCell ref="B4:G4"/>
    <mergeCell ref="C6:G6"/>
    <mergeCell ref="C7:G7"/>
    <mergeCell ref="C10:G10"/>
    <mergeCell ref="C11:G1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9"/>
  <sheetViews>
    <sheetView view="pageBreakPreview" zoomScaleNormal="100" zoomScaleSheetLayoutView="100" workbookViewId="0">
      <selection activeCell="Q22" sqref="Q22"/>
    </sheetView>
  </sheetViews>
  <sheetFormatPr defaultColWidth="9" defaultRowHeight="13.5"/>
  <cols>
    <col min="1" max="1" width="13.25" style="29" customWidth="1"/>
    <col min="2" max="4" width="15" style="30" customWidth="1"/>
    <col min="5" max="5" width="13.25" style="30" customWidth="1"/>
    <col min="6" max="8" width="15" style="30" customWidth="1"/>
    <col min="9" max="9" width="3.125" style="31" customWidth="1"/>
    <col min="10" max="10" width="15.5" style="32" customWidth="1"/>
    <col min="11" max="11" width="11.125" style="33" bestFit="1" customWidth="1"/>
    <col min="12" max="12" width="14.125" style="33" bestFit="1" customWidth="1"/>
    <col min="13" max="13" width="17.5" style="33" bestFit="1" customWidth="1"/>
    <col min="14" max="14" width="10.75" style="33" bestFit="1" customWidth="1"/>
    <col min="15" max="15" width="12.125" style="34" bestFit="1" customWidth="1"/>
    <col min="16" max="16" width="14.25" style="34" bestFit="1" customWidth="1"/>
    <col min="17" max="16384" width="9" style="34"/>
  </cols>
  <sheetData>
    <row r="1" spans="1:14" ht="19.5" customHeight="1">
      <c r="A1" s="95" t="s">
        <v>68</v>
      </c>
    </row>
    <row r="2" spans="1:14" ht="19.5" customHeight="1">
      <c r="A2" s="56" t="s">
        <v>89</v>
      </c>
    </row>
    <row r="3" spans="1:14" ht="19.5" customHeight="1">
      <c r="A3" s="56" t="s">
        <v>91</v>
      </c>
    </row>
    <row r="4" spans="1:14" ht="19.5" customHeight="1">
      <c r="A4" s="114" t="s">
        <v>90</v>
      </c>
    </row>
    <row r="5" spans="1:14" ht="19.5" customHeight="1">
      <c r="A5" s="56" t="s">
        <v>86</v>
      </c>
    </row>
    <row r="6" spans="1:14" ht="19.5" customHeight="1">
      <c r="A6" s="56" t="s">
        <v>92</v>
      </c>
    </row>
    <row r="7" spans="1:14" ht="19.5" customHeight="1">
      <c r="A7" s="56" t="s">
        <v>95</v>
      </c>
    </row>
    <row r="8" spans="1:14" s="94" customFormat="1" ht="19.5" customHeight="1">
      <c r="A8" s="119" t="s">
        <v>96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4" ht="19.5" customHeight="1">
      <c r="A9" s="56" t="s">
        <v>94</v>
      </c>
    </row>
    <row r="10" spans="1:14" ht="19.5" customHeight="1"/>
    <row r="11" spans="1:14" ht="20.100000000000001" customHeight="1">
      <c r="A11" s="113" t="s">
        <v>74</v>
      </c>
    </row>
    <row r="12" spans="1:14" ht="20.100000000000001" customHeight="1">
      <c r="K12" s="34"/>
      <c r="L12" s="34"/>
      <c r="M12" s="34"/>
      <c r="N12" s="34"/>
    </row>
    <row r="13" spans="1:14" ht="20.100000000000001" customHeight="1">
      <c r="A13" s="422" t="s">
        <v>69</v>
      </c>
      <c r="B13" s="422"/>
      <c r="C13" s="422"/>
      <c r="H13" s="35" t="s">
        <v>22</v>
      </c>
      <c r="K13" s="34"/>
      <c r="L13" s="34"/>
      <c r="M13" s="34"/>
      <c r="N13" s="34"/>
    </row>
    <row r="14" spans="1:14" s="38" customFormat="1" ht="20.100000000000001" customHeight="1">
      <c r="A14" s="423" t="s">
        <v>50</v>
      </c>
      <c r="B14" s="424" t="s">
        <v>23</v>
      </c>
      <c r="C14" s="424"/>
      <c r="D14" s="424"/>
      <c r="E14" s="424" t="s">
        <v>24</v>
      </c>
      <c r="F14" s="424" t="s">
        <v>25</v>
      </c>
      <c r="G14" s="424"/>
      <c r="H14" s="424"/>
      <c r="I14" s="36"/>
      <c r="J14" s="37"/>
    </row>
    <row r="15" spans="1:14" s="38" customFormat="1" ht="20.100000000000001" customHeight="1">
      <c r="A15" s="423"/>
      <c r="B15" s="115" t="s">
        <v>26</v>
      </c>
      <c r="C15" s="115" t="s">
        <v>27</v>
      </c>
      <c r="D15" s="115" t="s">
        <v>28</v>
      </c>
      <c r="E15" s="424"/>
      <c r="F15" s="115" t="s">
        <v>29</v>
      </c>
      <c r="G15" s="115" t="s">
        <v>30</v>
      </c>
      <c r="H15" s="115" t="s">
        <v>31</v>
      </c>
      <c r="I15" s="36"/>
      <c r="J15" s="37"/>
    </row>
    <row r="16" spans="1:14" ht="24.75" customHeight="1">
      <c r="A16" s="107" t="s">
        <v>43</v>
      </c>
      <c r="B16" s="108"/>
      <c r="C16" s="108"/>
      <c r="D16" s="40">
        <f>C16-B16</f>
        <v>0</v>
      </c>
      <c r="E16" s="39" t="s">
        <v>0</v>
      </c>
      <c r="F16" s="108">
        <v>33951000</v>
      </c>
      <c r="G16" s="108">
        <v>33025420</v>
      </c>
      <c r="H16" s="40">
        <f>G16-F16</f>
        <v>-925580</v>
      </c>
      <c r="K16" s="34"/>
      <c r="L16" s="34"/>
      <c r="M16" s="34"/>
      <c r="N16" s="34"/>
    </row>
    <row r="17" spans="1:14" ht="20.100000000000001" customHeight="1">
      <c r="A17" s="39" t="s">
        <v>33</v>
      </c>
      <c r="B17" s="108"/>
      <c r="C17" s="108"/>
      <c r="D17" s="40">
        <f t="shared" ref="D17:D27" si="0">C17-B17</f>
        <v>0</v>
      </c>
      <c r="E17" s="39" t="s">
        <v>1</v>
      </c>
      <c r="F17" s="108"/>
      <c r="G17" s="108"/>
      <c r="H17" s="40">
        <f t="shared" ref="H17:H27" si="1">G17-F17</f>
        <v>0</v>
      </c>
      <c r="K17" s="34"/>
      <c r="L17" s="34"/>
      <c r="M17" s="34"/>
      <c r="N17" s="34"/>
    </row>
    <row r="18" spans="1:14" ht="20.100000000000001" customHeight="1">
      <c r="A18" s="39" t="s">
        <v>37</v>
      </c>
      <c r="B18" s="108"/>
      <c r="C18" s="108"/>
      <c r="D18" s="40">
        <f t="shared" si="0"/>
        <v>0</v>
      </c>
      <c r="E18" s="39" t="s">
        <v>93</v>
      </c>
      <c r="F18" s="108">
        <v>28849000</v>
      </c>
      <c r="G18" s="108">
        <v>26243660</v>
      </c>
      <c r="H18" s="40">
        <f t="shared" si="1"/>
        <v>-2605340</v>
      </c>
      <c r="K18" s="34"/>
      <c r="L18" s="34"/>
      <c r="M18" s="34"/>
      <c r="N18" s="34"/>
    </row>
    <row r="19" spans="1:14" ht="20.100000000000001" customHeight="1">
      <c r="A19" s="39" t="s">
        <v>38</v>
      </c>
      <c r="B19" s="108">
        <v>34000000</v>
      </c>
      <c r="C19" s="108">
        <v>34000000</v>
      </c>
      <c r="D19" s="40">
        <f t="shared" si="0"/>
        <v>0</v>
      </c>
      <c r="E19" s="39" t="s">
        <v>44</v>
      </c>
      <c r="F19" s="108"/>
      <c r="G19" s="108"/>
      <c r="H19" s="40">
        <f t="shared" si="1"/>
        <v>0</v>
      </c>
      <c r="K19" s="34"/>
      <c r="L19" s="34"/>
      <c r="M19" s="34"/>
      <c r="N19" s="34"/>
    </row>
    <row r="20" spans="1:14" ht="20.100000000000001" customHeight="1">
      <c r="A20" s="39" t="s">
        <v>39</v>
      </c>
      <c r="B20" s="108">
        <v>19210000</v>
      </c>
      <c r="C20" s="108">
        <v>18757907</v>
      </c>
      <c r="D20" s="40">
        <f t="shared" si="0"/>
        <v>-452093</v>
      </c>
      <c r="E20" s="39" t="s">
        <v>45</v>
      </c>
      <c r="F20" s="108"/>
      <c r="G20" s="108"/>
      <c r="H20" s="40">
        <f t="shared" si="1"/>
        <v>0</v>
      </c>
      <c r="K20" s="34"/>
      <c r="L20" s="34"/>
      <c r="M20" s="34"/>
      <c r="N20" s="34"/>
    </row>
    <row r="21" spans="1:14" ht="20.100000000000001" customHeight="1">
      <c r="A21" s="39" t="s">
        <v>40</v>
      </c>
      <c r="B21" s="108"/>
      <c r="C21" s="108"/>
      <c r="D21" s="40">
        <f t="shared" si="0"/>
        <v>0</v>
      </c>
      <c r="E21" s="39" t="s">
        <v>47</v>
      </c>
      <c r="F21" s="108"/>
      <c r="G21" s="108"/>
      <c r="H21" s="40">
        <f t="shared" si="1"/>
        <v>0</v>
      </c>
      <c r="K21" s="34"/>
      <c r="L21" s="34"/>
      <c r="M21" s="34"/>
      <c r="N21" s="34"/>
    </row>
    <row r="22" spans="1:14" ht="20.100000000000001" customHeight="1">
      <c r="A22" s="39" t="s">
        <v>41</v>
      </c>
      <c r="B22" s="108"/>
      <c r="C22" s="108"/>
      <c r="D22" s="40">
        <f t="shared" si="0"/>
        <v>0</v>
      </c>
      <c r="E22" s="39" t="s">
        <v>36</v>
      </c>
      <c r="F22" s="108">
        <v>7000</v>
      </c>
      <c r="G22" s="108">
        <v>8780</v>
      </c>
      <c r="H22" s="40">
        <f t="shared" si="1"/>
        <v>1780</v>
      </c>
      <c r="K22" s="34"/>
      <c r="L22" s="34"/>
      <c r="M22" s="34"/>
      <c r="N22" s="34"/>
    </row>
    <row r="23" spans="1:14" ht="20.100000000000001" customHeight="1">
      <c r="A23" s="39" t="s">
        <v>42</v>
      </c>
      <c r="B23" s="108"/>
      <c r="C23" s="108"/>
      <c r="D23" s="40">
        <f t="shared" si="0"/>
        <v>0</v>
      </c>
      <c r="E23" s="39" t="s">
        <v>46</v>
      </c>
      <c r="F23" s="109">
        <v>7163908</v>
      </c>
      <c r="G23" s="109">
        <v>2504860</v>
      </c>
      <c r="H23" s="40">
        <f t="shared" si="1"/>
        <v>-4659048</v>
      </c>
      <c r="K23" s="34"/>
      <c r="L23" s="34"/>
      <c r="M23" s="34"/>
      <c r="N23" s="34"/>
    </row>
    <row r="24" spans="1:14" ht="20.100000000000001" customHeight="1">
      <c r="A24" s="39" t="s">
        <v>35</v>
      </c>
      <c r="B24" s="108">
        <v>16753908</v>
      </c>
      <c r="C24" s="108">
        <v>15398128</v>
      </c>
      <c r="D24" s="40">
        <f t="shared" si="0"/>
        <v>-1355780</v>
      </c>
      <c r="E24" s="39" t="s">
        <v>75</v>
      </c>
      <c r="F24" s="109"/>
      <c r="G24" s="109"/>
      <c r="H24" s="40">
        <f t="shared" si="1"/>
        <v>0</v>
      </c>
      <c r="K24" s="34"/>
      <c r="L24" s="34"/>
      <c r="M24" s="34"/>
      <c r="N24" s="34"/>
    </row>
    <row r="25" spans="1:14" ht="20.100000000000001" customHeight="1">
      <c r="A25" s="39" t="s">
        <v>34</v>
      </c>
      <c r="B25" s="108">
        <v>7000</v>
      </c>
      <c r="C25" s="108">
        <v>5880</v>
      </c>
      <c r="D25" s="40">
        <f t="shared" si="0"/>
        <v>-1120</v>
      </c>
      <c r="E25" s="110"/>
      <c r="F25" s="109"/>
      <c r="G25" s="109"/>
      <c r="H25" s="40">
        <f t="shared" si="1"/>
        <v>0</v>
      </c>
      <c r="K25" s="34"/>
      <c r="L25" s="34"/>
      <c r="M25" s="34"/>
      <c r="N25" s="34"/>
    </row>
    <row r="26" spans="1:14" ht="20.100000000000001" customHeight="1">
      <c r="A26" s="110"/>
      <c r="B26" s="108"/>
      <c r="C26" s="108"/>
      <c r="D26" s="40">
        <f t="shared" si="0"/>
        <v>0</v>
      </c>
      <c r="E26" s="111"/>
      <c r="F26" s="109"/>
      <c r="G26" s="109"/>
      <c r="H26" s="40">
        <f t="shared" si="1"/>
        <v>0</v>
      </c>
      <c r="K26" s="34"/>
      <c r="L26" s="34"/>
      <c r="M26" s="34"/>
      <c r="N26" s="34"/>
    </row>
    <row r="27" spans="1:14" ht="20.100000000000001" customHeight="1">
      <c r="A27" s="110"/>
      <c r="B27" s="108"/>
      <c r="C27" s="108"/>
      <c r="D27" s="40">
        <f t="shared" si="0"/>
        <v>0</v>
      </c>
      <c r="E27" s="55" t="s">
        <v>51</v>
      </c>
      <c r="F27" s="109"/>
      <c r="G27" s="109">
        <v>6379195</v>
      </c>
      <c r="H27" s="40">
        <f t="shared" si="1"/>
        <v>6379195</v>
      </c>
      <c r="K27" s="34"/>
      <c r="L27" s="34"/>
      <c r="M27" s="34"/>
      <c r="N27" s="34"/>
    </row>
    <row r="28" spans="1:14" ht="20.100000000000001" customHeight="1">
      <c r="A28" s="116" t="s">
        <v>32</v>
      </c>
      <c r="B28" s="117">
        <f>SUM(B16:B27)</f>
        <v>69970908</v>
      </c>
      <c r="C28" s="117">
        <f>SUM(C16:C27)</f>
        <v>68161915</v>
      </c>
      <c r="D28" s="117">
        <f>SUM(D16:D27)</f>
        <v>-1808993</v>
      </c>
      <c r="E28" s="118" t="s">
        <v>32</v>
      </c>
      <c r="F28" s="117">
        <f>SUM(F16:F27)</f>
        <v>69970908</v>
      </c>
      <c r="G28" s="117">
        <f>SUM(G16:G27)</f>
        <v>68161915</v>
      </c>
      <c r="H28" s="117">
        <f>SUM(H16:H27)</f>
        <v>-1808993</v>
      </c>
      <c r="K28" s="34"/>
      <c r="L28" s="34"/>
      <c r="M28" s="34"/>
      <c r="N28" s="34"/>
    </row>
    <row r="29" spans="1:14" ht="20.100000000000001" customHeight="1">
      <c r="A29" s="41"/>
      <c r="B29" s="42"/>
      <c r="C29" s="42"/>
      <c r="D29" s="42"/>
      <c r="E29" s="43"/>
      <c r="F29" s="44"/>
      <c r="G29" s="45"/>
      <c r="H29" s="42"/>
      <c r="J29" s="32">
        <f>D28-H28</f>
        <v>0</v>
      </c>
      <c r="K29" s="34"/>
      <c r="L29" s="34"/>
      <c r="M29" s="34"/>
      <c r="N29" s="34"/>
    </row>
    <row r="30" spans="1:14" ht="20.100000000000001" customHeight="1">
      <c r="A30" s="41"/>
      <c r="B30" s="42"/>
      <c r="C30" s="42"/>
      <c r="D30" s="42"/>
      <c r="E30" s="43"/>
      <c r="F30" s="55" t="s">
        <v>51</v>
      </c>
      <c r="G30" s="112">
        <f>C28-G28</f>
        <v>0</v>
      </c>
      <c r="H30" s="42"/>
      <c r="K30" s="34"/>
      <c r="L30" s="34"/>
      <c r="M30" s="34"/>
      <c r="N30" s="34"/>
    </row>
    <row r="31" spans="1:14" ht="20.100000000000001" customHeight="1">
      <c r="A31" s="41"/>
      <c r="B31" s="42"/>
      <c r="C31" s="42"/>
      <c r="D31" s="42"/>
      <c r="E31" s="43"/>
      <c r="F31" s="57"/>
      <c r="G31" s="42"/>
      <c r="H31" s="42"/>
      <c r="K31" s="34"/>
      <c r="L31" s="34"/>
      <c r="M31" s="34"/>
      <c r="N31" s="34"/>
    </row>
    <row r="32" spans="1:14" ht="20.100000000000001" customHeight="1">
      <c r="B32" s="42"/>
      <c r="C32" s="42"/>
      <c r="D32" s="42"/>
      <c r="E32" s="43"/>
      <c r="F32" s="44"/>
      <c r="G32" s="42"/>
      <c r="H32" s="42"/>
      <c r="K32" s="34"/>
      <c r="L32" s="34"/>
      <c r="M32" s="34"/>
      <c r="N32" s="34"/>
    </row>
    <row r="33" spans="1:14" ht="19.5" customHeight="1">
      <c r="B33" s="42"/>
      <c r="F33" s="31"/>
      <c r="G33" s="42"/>
      <c r="H33" s="42"/>
      <c r="K33" s="34"/>
      <c r="L33" s="34"/>
      <c r="M33" s="34"/>
      <c r="N33" s="34"/>
    </row>
    <row r="34" spans="1:14" ht="19.5" customHeight="1">
      <c r="B34" s="42"/>
      <c r="F34" s="31"/>
      <c r="G34" s="42"/>
      <c r="H34" s="42"/>
      <c r="K34" s="34"/>
      <c r="L34" s="34"/>
      <c r="M34" s="34"/>
      <c r="N34" s="34"/>
    </row>
    <row r="35" spans="1:14" ht="19.5" customHeight="1"/>
    <row r="36" spans="1:14" ht="19.5" customHeight="1"/>
    <row r="37" spans="1:14" ht="19.5" customHeight="1"/>
    <row r="38" spans="1:14" ht="19.5" customHeight="1"/>
    <row r="39" spans="1:14" ht="19.5" customHeight="1">
      <c r="A39" s="28"/>
    </row>
  </sheetData>
  <sheetProtection algorithmName="SHA-512" hashValue="8c/pqdpGWcjB4VO/5xMzJZeXiE6o8iNySU58hqeFCg7BRe+nTSsPqXaXtQSeO+uXMaTUIuoXIbyIipViYwp6HA==" saltValue="r4SJ988kJa87qMqgHaMHcQ==" spinCount="100000" sheet="1" scenarios="1"/>
  <mergeCells count="5">
    <mergeCell ref="A13:C13"/>
    <mergeCell ref="A14:A15"/>
    <mergeCell ref="B14:D14"/>
    <mergeCell ref="E14:E15"/>
    <mergeCell ref="F14:H14"/>
  </mergeCells>
  <phoneticPr fontId="7" type="noConversion"/>
  <pageMargins left="0.39370078740157483" right="0.39370078740157483" top="0.9448818897637796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1"/>
  <sheetViews>
    <sheetView view="pageBreakPreview" topLeftCell="A3" zoomScaleNormal="100" zoomScaleSheetLayoutView="100" workbookViewId="0">
      <selection activeCell="Q22" sqref="Q22"/>
    </sheetView>
  </sheetViews>
  <sheetFormatPr defaultColWidth="9" defaultRowHeight="16.5"/>
  <cols>
    <col min="1" max="1" width="11.625" style="4" customWidth="1"/>
    <col min="2" max="2" width="17.25" style="4" bestFit="1" customWidth="1"/>
    <col min="3" max="4" width="15.5" style="4" bestFit="1" customWidth="1"/>
    <col min="5" max="5" width="15.5" style="4" customWidth="1"/>
    <col min="6" max="6" width="11.125" style="4" customWidth="1"/>
    <col min="7" max="7" width="14.5" style="4" customWidth="1"/>
    <col min="8" max="8" width="15.5" style="4" bestFit="1" customWidth="1"/>
    <col min="9" max="9" width="15.5" style="4" customWidth="1"/>
    <col min="10" max="10" width="15.5" style="4" bestFit="1" customWidth="1"/>
    <col min="11" max="16384" width="9" style="4"/>
  </cols>
  <sheetData>
    <row r="1" spans="1:12" s="94" customFormat="1" ht="19.5" customHeight="1">
      <c r="A1" s="95" t="s">
        <v>67</v>
      </c>
    </row>
    <row r="2" spans="1:12" s="94" customFormat="1" ht="19.5" customHeight="1">
      <c r="A2" s="427" t="s">
        <v>76</v>
      </c>
      <c r="B2" s="427"/>
      <c r="C2" s="427"/>
      <c r="D2" s="427"/>
      <c r="E2" s="427"/>
      <c r="F2" s="427"/>
      <c r="G2" s="427"/>
      <c r="H2" s="427"/>
      <c r="I2" s="427"/>
      <c r="J2" s="427"/>
    </row>
    <row r="3" spans="1:12" s="94" customFormat="1" ht="19.5" customHeight="1">
      <c r="A3" s="427" t="s">
        <v>78</v>
      </c>
      <c r="B3" s="427"/>
      <c r="C3" s="427"/>
      <c r="D3" s="427"/>
      <c r="E3" s="427"/>
      <c r="F3" s="427"/>
      <c r="G3" s="427"/>
      <c r="H3" s="427"/>
      <c r="I3" s="427"/>
      <c r="J3" s="427"/>
    </row>
    <row r="4" spans="1:12" s="94" customFormat="1" ht="49.5" customHeight="1">
      <c r="A4" s="428" t="s">
        <v>77</v>
      </c>
      <c r="B4" s="427"/>
      <c r="C4" s="427"/>
      <c r="D4" s="427"/>
      <c r="E4" s="427"/>
      <c r="F4" s="427"/>
      <c r="G4" s="427"/>
      <c r="H4" s="427"/>
      <c r="I4" s="427"/>
      <c r="J4" s="427"/>
    </row>
    <row r="7" spans="1:12" s="10" customFormat="1" ht="25.5" customHeight="1">
      <c r="A7" s="432" t="s">
        <v>255</v>
      </c>
      <c r="B7" s="432"/>
      <c r="C7" s="432"/>
      <c r="D7" s="432"/>
      <c r="E7" s="432"/>
      <c r="F7" s="432"/>
      <c r="G7" s="432"/>
      <c r="H7" s="432"/>
      <c r="I7" s="432"/>
      <c r="J7" s="432"/>
      <c r="K7" s="9"/>
      <c r="L7" s="9"/>
    </row>
    <row r="8" spans="1:12" s="10" customFormat="1" ht="13.5" customHeight="1" thickBot="1">
      <c r="A8" s="11"/>
      <c r="B8" s="12"/>
      <c r="C8" s="12"/>
      <c r="D8" s="12"/>
      <c r="E8" s="12"/>
      <c r="F8" s="12"/>
      <c r="G8" s="12"/>
      <c r="H8" s="12"/>
      <c r="I8" s="12"/>
      <c r="J8" s="13" t="s">
        <v>2</v>
      </c>
      <c r="K8" s="12"/>
      <c r="L8" s="12"/>
    </row>
    <row r="9" spans="1:12" ht="20.100000000000001" customHeight="1">
      <c r="A9" s="433" t="s">
        <v>3</v>
      </c>
      <c r="B9" s="434"/>
      <c r="C9" s="434"/>
      <c r="D9" s="434"/>
      <c r="E9" s="97"/>
      <c r="F9" s="434" t="s">
        <v>4</v>
      </c>
      <c r="G9" s="434"/>
      <c r="H9" s="434"/>
      <c r="I9" s="434"/>
      <c r="J9" s="435"/>
      <c r="K9" s="5"/>
      <c r="L9" s="6"/>
    </row>
    <row r="10" spans="1:12" ht="20.100000000000001" customHeight="1">
      <c r="A10" s="436" t="s">
        <v>5</v>
      </c>
      <c r="B10" s="437"/>
      <c r="C10" s="425" t="s">
        <v>83</v>
      </c>
      <c r="D10" s="425" t="s">
        <v>84</v>
      </c>
      <c r="E10" s="425" t="s">
        <v>85</v>
      </c>
      <c r="F10" s="438" t="s">
        <v>5</v>
      </c>
      <c r="G10" s="437"/>
      <c r="H10" s="425" t="s">
        <v>83</v>
      </c>
      <c r="I10" s="425" t="s">
        <v>84</v>
      </c>
      <c r="J10" s="439" t="s">
        <v>85</v>
      </c>
      <c r="K10" s="5"/>
      <c r="L10" s="6"/>
    </row>
    <row r="11" spans="1:12" ht="20.100000000000001" customHeight="1">
      <c r="A11" s="14" t="s">
        <v>6</v>
      </c>
      <c r="B11" s="15" t="s">
        <v>7</v>
      </c>
      <c r="C11" s="426"/>
      <c r="D11" s="426"/>
      <c r="E11" s="426"/>
      <c r="F11" s="16" t="s">
        <v>6</v>
      </c>
      <c r="G11" s="15" t="s">
        <v>7</v>
      </c>
      <c r="H11" s="426"/>
      <c r="I11" s="426"/>
      <c r="J11" s="440"/>
      <c r="K11" s="5"/>
      <c r="L11" s="6"/>
    </row>
    <row r="12" spans="1:12" ht="20.100000000000001" customHeight="1" thickBot="1">
      <c r="A12" s="429" t="s">
        <v>8</v>
      </c>
      <c r="B12" s="430"/>
      <c r="C12" s="18">
        <f>SUM(C13,C16,C18,C21,C24,C27)</f>
        <v>69970908</v>
      </c>
      <c r="D12" s="18">
        <f t="shared" ref="D12" si="0">SUM(D13,D16,D18,D21,D24,D27)</f>
        <v>68161915</v>
      </c>
      <c r="E12" s="18">
        <f>SUM(E13,E16,E18,E21,E24,E27)</f>
        <v>-1808993</v>
      </c>
      <c r="F12" s="430" t="s">
        <v>8</v>
      </c>
      <c r="G12" s="431"/>
      <c r="H12" s="17">
        <f>SUM(H13,H17,H19,H25,H27,H29)</f>
        <v>69970908</v>
      </c>
      <c r="I12" s="17">
        <f>SUM(I13,I17,I19,I25,I27,I29)</f>
        <v>68161915</v>
      </c>
      <c r="J12" s="106">
        <f>SUM(J13,J17,J19,J25,J27,J29)</f>
        <v>-1808993</v>
      </c>
      <c r="K12" s="5"/>
      <c r="L12" s="7"/>
    </row>
    <row r="13" spans="1:12" ht="20.100000000000001" customHeight="1">
      <c r="A13" s="272" t="s">
        <v>73</v>
      </c>
      <c r="B13" s="98" t="s">
        <v>9</v>
      </c>
      <c r="C13" s="102">
        <f>SUM(C14:C15)</f>
        <v>34000000</v>
      </c>
      <c r="D13" s="102">
        <f t="shared" ref="D13:E13" si="1">SUM(D14:D15)</f>
        <v>34000000</v>
      </c>
      <c r="E13" s="102">
        <f t="shared" si="1"/>
        <v>0</v>
      </c>
      <c r="F13" s="273" t="s">
        <v>10</v>
      </c>
      <c r="G13" s="103" t="s">
        <v>11</v>
      </c>
      <c r="H13" s="102">
        <f>SUM(H14:H16)</f>
        <v>33951000</v>
      </c>
      <c r="I13" s="102">
        <f t="shared" ref="I13:J13" si="2">SUM(I14:I16)</f>
        <v>33025420</v>
      </c>
      <c r="J13" s="104">
        <f t="shared" si="2"/>
        <v>-925580</v>
      </c>
      <c r="K13" s="5"/>
      <c r="L13" s="7"/>
    </row>
    <row r="14" spans="1:12" ht="20.100000000000001" customHeight="1">
      <c r="A14" s="274"/>
      <c r="B14" s="120" t="s">
        <v>97</v>
      </c>
      <c r="C14" s="23">
        <v>10000000</v>
      </c>
      <c r="D14" s="23">
        <v>10000000</v>
      </c>
      <c r="E14" s="23">
        <f>D14-C14</f>
        <v>0</v>
      </c>
      <c r="F14" s="273"/>
      <c r="G14" s="275" t="s">
        <v>12</v>
      </c>
      <c r="H14" s="19">
        <v>24000000</v>
      </c>
      <c r="I14" s="19">
        <v>23074420</v>
      </c>
      <c r="J14" s="20">
        <f>I14-H14</f>
        <v>-925580</v>
      </c>
      <c r="K14" s="8"/>
      <c r="L14" s="7"/>
    </row>
    <row r="15" spans="1:12" ht="20.100000000000001" customHeight="1">
      <c r="A15" s="276"/>
      <c r="B15" s="120" t="s">
        <v>98</v>
      </c>
      <c r="C15" s="23">
        <v>24000000</v>
      </c>
      <c r="D15" s="23">
        <v>24000000</v>
      </c>
      <c r="E15" s="23">
        <f>D15-C15</f>
        <v>0</v>
      </c>
      <c r="F15" s="273"/>
      <c r="G15" s="275" t="s">
        <v>13</v>
      </c>
      <c r="H15" s="21">
        <v>320000</v>
      </c>
      <c r="I15" s="21">
        <v>320000</v>
      </c>
      <c r="J15" s="20">
        <f t="shared" ref="J15:J16" si="3">I15-H15</f>
        <v>0</v>
      </c>
      <c r="K15" s="5"/>
      <c r="L15" s="7"/>
    </row>
    <row r="16" spans="1:12" ht="20.100000000000001" customHeight="1">
      <c r="A16" s="277" t="s">
        <v>79</v>
      </c>
      <c r="B16" s="96" t="s">
        <v>9</v>
      </c>
      <c r="C16" s="91">
        <f>SUM(C17)</f>
        <v>0</v>
      </c>
      <c r="D16" s="91">
        <f t="shared" ref="D16:E16" si="4">SUM(D17)</f>
        <v>0</v>
      </c>
      <c r="E16" s="91">
        <f t="shared" si="4"/>
        <v>0</v>
      </c>
      <c r="F16" s="273"/>
      <c r="G16" s="278" t="s">
        <v>14</v>
      </c>
      <c r="H16" s="21">
        <v>9631000</v>
      </c>
      <c r="I16" s="21">
        <v>9631000</v>
      </c>
      <c r="J16" s="20">
        <f t="shared" si="3"/>
        <v>0</v>
      </c>
      <c r="K16" s="5"/>
      <c r="L16" s="7"/>
    </row>
    <row r="17" spans="1:12" ht="20.100000000000001" customHeight="1">
      <c r="A17" s="276"/>
      <c r="B17" s="279" t="s">
        <v>208</v>
      </c>
      <c r="C17" s="21">
        <v>0</v>
      </c>
      <c r="D17" s="21">
        <v>0</v>
      </c>
      <c r="E17" s="21">
        <f>D17-C17</f>
        <v>0</v>
      </c>
      <c r="F17" s="280" t="s">
        <v>15</v>
      </c>
      <c r="G17" s="99" t="s">
        <v>16</v>
      </c>
      <c r="H17" s="91">
        <f>SUM(H18)</f>
        <v>0</v>
      </c>
      <c r="I17" s="91">
        <f t="shared" ref="I17:J17" si="5">SUM(I18)</f>
        <v>0</v>
      </c>
      <c r="J17" s="92">
        <f t="shared" si="5"/>
        <v>0</v>
      </c>
      <c r="K17" s="5"/>
      <c r="L17" s="7"/>
    </row>
    <row r="18" spans="1:12" ht="20.100000000000001" customHeight="1">
      <c r="A18" s="277" t="s">
        <v>99</v>
      </c>
      <c r="B18" s="96" t="s">
        <v>9</v>
      </c>
      <c r="C18" s="91">
        <f>SUM(C19:C20)</f>
        <v>19210000</v>
      </c>
      <c r="D18" s="91">
        <f t="shared" ref="D18:E18" si="6">SUM(D19:D20)</f>
        <v>18757907</v>
      </c>
      <c r="E18" s="91">
        <f t="shared" si="6"/>
        <v>-452093</v>
      </c>
      <c r="F18" s="281"/>
      <c r="G18" s="278" t="s">
        <v>17</v>
      </c>
      <c r="H18" s="21">
        <v>0</v>
      </c>
      <c r="I18" s="21">
        <v>0</v>
      </c>
      <c r="J18" s="22">
        <f>I18-H18</f>
        <v>0</v>
      </c>
      <c r="K18" s="5"/>
      <c r="L18" s="7"/>
    </row>
    <row r="19" spans="1:12" ht="20.100000000000001" customHeight="1">
      <c r="A19" s="274"/>
      <c r="B19" s="120" t="s">
        <v>99</v>
      </c>
      <c r="C19" s="23">
        <v>19210000</v>
      </c>
      <c r="D19" s="23">
        <v>18757907</v>
      </c>
      <c r="E19" s="23">
        <f>D19-C19</f>
        <v>-452093</v>
      </c>
      <c r="F19" s="280" t="s">
        <v>18</v>
      </c>
      <c r="G19" s="99" t="s">
        <v>16</v>
      </c>
      <c r="H19" s="91">
        <f>SUM(H20:H24)</f>
        <v>28849000</v>
      </c>
      <c r="I19" s="91">
        <f t="shared" ref="I19:J19" si="7">SUM(I20:I24)</f>
        <v>26243660</v>
      </c>
      <c r="J19" s="92">
        <f t="shared" si="7"/>
        <v>-2605340</v>
      </c>
      <c r="K19" s="5"/>
      <c r="L19" s="7"/>
    </row>
    <row r="20" spans="1:12" ht="20.100000000000001" customHeight="1">
      <c r="A20" s="274"/>
      <c r="B20" s="120"/>
      <c r="C20" s="23"/>
      <c r="D20" s="23"/>
      <c r="E20" s="23">
        <f>D20-C20</f>
        <v>0</v>
      </c>
      <c r="F20" s="273"/>
      <c r="G20" s="122" t="s">
        <v>100</v>
      </c>
      <c r="H20" s="24">
        <v>28849000</v>
      </c>
      <c r="I20" s="24">
        <v>26243660</v>
      </c>
      <c r="J20" s="25">
        <f>I20-H20</f>
        <v>-2605340</v>
      </c>
      <c r="K20" s="5"/>
      <c r="L20" s="7"/>
    </row>
    <row r="21" spans="1:12" ht="20.100000000000001" customHeight="1">
      <c r="A21" s="277" t="s">
        <v>70</v>
      </c>
      <c r="B21" s="96" t="s">
        <v>9</v>
      </c>
      <c r="C21" s="91">
        <f>SUM(C22:C23)</f>
        <v>0</v>
      </c>
      <c r="D21" s="91">
        <f t="shared" ref="D21:E21" si="8">SUM(D22:D23)</f>
        <v>0</v>
      </c>
      <c r="E21" s="91">
        <f t="shared" si="8"/>
        <v>0</v>
      </c>
      <c r="F21" s="282"/>
      <c r="G21" s="283"/>
      <c r="H21" s="24"/>
      <c r="I21" s="24"/>
      <c r="J21" s="25">
        <f t="shared" ref="J21:J24" si="9">I21-H21</f>
        <v>0</v>
      </c>
      <c r="K21" s="5"/>
      <c r="L21" s="7"/>
    </row>
    <row r="22" spans="1:12" ht="20.100000000000001" customHeight="1">
      <c r="A22" s="274"/>
      <c r="B22" s="279" t="s">
        <v>19</v>
      </c>
      <c r="C22" s="23"/>
      <c r="D22" s="23"/>
      <c r="E22" s="23">
        <f>D22-C22</f>
        <v>0</v>
      </c>
      <c r="F22" s="282"/>
      <c r="G22" s="283"/>
      <c r="H22" s="24"/>
      <c r="I22" s="24"/>
      <c r="J22" s="25">
        <f t="shared" si="9"/>
        <v>0</v>
      </c>
      <c r="K22" s="5"/>
      <c r="L22" s="7"/>
    </row>
    <row r="23" spans="1:12" ht="20.100000000000001" customHeight="1">
      <c r="A23" s="274"/>
      <c r="B23" s="279" t="s">
        <v>48</v>
      </c>
      <c r="C23" s="23"/>
      <c r="D23" s="23"/>
      <c r="E23" s="23">
        <f>D23-C23</f>
        <v>0</v>
      </c>
      <c r="F23" s="282"/>
      <c r="G23" s="283"/>
      <c r="H23" s="24"/>
      <c r="I23" s="24"/>
      <c r="J23" s="25">
        <f t="shared" si="9"/>
        <v>0</v>
      </c>
      <c r="K23" s="5"/>
      <c r="L23" s="7"/>
    </row>
    <row r="24" spans="1:12" ht="20.100000000000001" customHeight="1">
      <c r="A24" s="277" t="s">
        <v>71</v>
      </c>
      <c r="B24" s="96" t="s">
        <v>9</v>
      </c>
      <c r="C24" s="91">
        <f>SUM(C25:C26)</f>
        <v>7000</v>
      </c>
      <c r="D24" s="91">
        <f t="shared" ref="D24:E24" si="10">SUM(D25:D26)</f>
        <v>5880</v>
      </c>
      <c r="E24" s="91">
        <f t="shared" si="10"/>
        <v>-1120</v>
      </c>
      <c r="F24" s="282"/>
      <c r="G24" s="283" t="s">
        <v>49</v>
      </c>
      <c r="H24" s="24"/>
      <c r="I24" s="24"/>
      <c r="J24" s="25">
        <f t="shared" si="9"/>
        <v>0</v>
      </c>
      <c r="K24" s="5"/>
      <c r="L24" s="7"/>
    </row>
    <row r="25" spans="1:12" ht="20.100000000000001" customHeight="1">
      <c r="A25" s="274"/>
      <c r="B25" s="26" t="s">
        <v>20</v>
      </c>
      <c r="C25" s="21">
        <v>7000</v>
      </c>
      <c r="D25" s="21">
        <v>5880</v>
      </c>
      <c r="E25" s="21">
        <f>D25-C25</f>
        <v>-1120</v>
      </c>
      <c r="F25" s="284" t="s">
        <v>21</v>
      </c>
      <c r="G25" s="100" t="s">
        <v>16</v>
      </c>
      <c r="H25" s="105">
        <f>SUM(H26)</f>
        <v>7000</v>
      </c>
      <c r="I25" s="105">
        <f t="shared" ref="I25:J25" si="11">SUM(I26)</f>
        <v>8780</v>
      </c>
      <c r="J25" s="93">
        <f t="shared" si="11"/>
        <v>1780</v>
      </c>
      <c r="K25" s="5"/>
      <c r="L25" s="7"/>
    </row>
    <row r="26" spans="1:12" ht="20.100000000000001" customHeight="1">
      <c r="A26" s="274"/>
      <c r="B26" s="121"/>
      <c r="C26" s="23"/>
      <c r="D26" s="23"/>
      <c r="E26" s="21">
        <f>D26-C26</f>
        <v>0</v>
      </c>
      <c r="F26" s="285"/>
      <c r="G26" s="286" t="s">
        <v>21</v>
      </c>
      <c r="H26" s="24">
        <v>7000</v>
      </c>
      <c r="I26" s="24">
        <v>8780</v>
      </c>
      <c r="J26" s="25">
        <f>I26-H26</f>
        <v>1780</v>
      </c>
      <c r="K26" s="5"/>
      <c r="L26" s="7"/>
    </row>
    <row r="27" spans="1:12" ht="20.100000000000001" customHeight="1">
      <c r="A27" s="277" t="s">
        <v>72</v>
      </c>
      <c r="B27" s="96" t="s">
        <v>9</v>
      </c>
      <c r="C27" s="91">
        <f>SUM(C28:C30)</f>
        <v>16753908</v>
      </c>
      <c r="D27" s="91">
        <f t="shared" ref="D27:E27" si="12">SUM(D28:D30)</f>
        <v>15398128</v>
      </c>
      <c r="E27" s="91">
        <f t="shared" si="12"/>
        <v>-1355780</v>
      </c>
      <c r="F27" s="284" t="s">
        <v>81</v>
      </c>
      <c r="G27" s="100" t="s">
        <v>16</v>
      </c>
      <c r="H27" s="287">
        <f>SUM(H28:H30)</f>
        <v>7163908</v>
      </c>
      <c r="I27" s="287">
        <f>SUM(I28)</f>
        <v>2504860</v>
      </c>
      <c r="J27" s="288">
        <f>SUM(J28)</f>
        <v>-4659048</v>
      </c>
      <c r="K27" s="5"/>
      <c r="L27" s="7"/>
    </row>
    <row r="28" spans="1:12" ht="20.100000000000001" customHeight="1">
      <c r="A28" s="274"/>
      <c r="B28" s="26" t="s">
        <v>80</v>
      </c>
      <c r="C28" s="21">
        <v>16753908</v>
      </c>
      <c r="D28" s="21">
        <v>15398128</v>
      </c>
      <c r="E28" s="21">
        <f>D28-C28</f>
        <v>-1355780</v>
      </c>
      <c r="F28" s="282"/>
      <c r="G28" s="283" t="s">
        <v>82</v>
      </c>
      <c r="H28" s="289">
        <v>7163908</v>
      </c>
      <c r="I28" s="289">
        <v>2504860</v>
      </c>
      <c r="J28" s="20">
        <f>I28-H28</f>
        <v>-4659048</v>
      </c>
      <c r="K28" s="5"/>
      <c r="L28" s="7"/>
    </row>
    <row r="29" spans="1:12" ht="20.100000000000001" customHeight="1">
      <c r="A29" s="274"/>
      <c r="B29" s="26"/>
      <c r="C29" s="271"/>
      <c r="D29" s="271"/>
      <c r="E29" s="271"/>
      <c r="F29" s="282" t="s">
        <v>209</v>
      </c>
      <c r="G29" s="100" t="s">
        <v>16</v>
      </c>
      <c r="H29" s="287">
        <f>SUM(H30:H32)</f>
        <v>0</v>
      </c>
      <c r="I29" s="287">
        <f t="shared" ref="I29:J29" si="13">SUM(I30:I32)</f>
        <v>6379195</v>
      </c>
      <c r="J29" s="288">
        <f t="shared" si="13"/>
        <v>6379195</v>
      </c>
      <c r="K29" s="5"/>
      <c r="L29" s="7"/>
    </row>
    <row r="30" spans="1:12" ht="20.100000000000001" customHeight="1" thickBot="1">
      <c r="A30" s="290"/>
      <c r="B30" s="27"/>
      <c r="C30" s="101"/>
      <c r="D30" s="101"/>
      <c r="E30" s="101">
        <f>D30-C30</f>
        <v>0</v>
      </c>
      <c r="F30" s="291"/>
      <c r="G30" s="292" t="s">
        <v>209</v>
      </c>
      <c r="H30" s="293"/>
      <c r="I30" s="293">
        <v>6379195</v>
      </c>
      <c r="J30" s="294">
        <f>I30-H30</f>
        <v>6379195</v>
      </c>
      <c r="K30" s="5"/>
      <c r="L30" s="7"/>
    </row>
    <row r="31" spans="1:12" ht="20.100000000000001" customHeight="1">
      <c r="A31" s="1"/>
      <c r="B31" s="2"/>
      <c r="C31" s="3"/>
      <c r="D31" s="3"/>
      <c r="E31" s="3"/>
      <c r="K31" s="5"/>
      <c r="L31" s="7"/>
    </row>
  </sheetData>
  <mergeCells count="16">
    <mergeCell ref="I10:I11"/>
    <mergeCell ref="A2:J2"/>
    <mergeCell ref="A3:J3"/>
    <mergeCell ref="A4:J4"/>
    <mergeCell ref="A12:B12"/>
    <mergeCell ref="F12:G12"/>
    <mergeCell ref="A7:J7"/>
    <mergeCell ref="A9:D9"/>
    <mergeCell ref="F9:J9"/>
    <mergeCell ref="A10:B10"/>
    <mergeCell ref="C10:C11"/>
    <mergeCell ref="D10:D11"/>
    <mergeCell ref="F10:G10"/>
    <mergeCell ref="H10:H11"/>
    <mergeCell ref="J10:J11"/>
    <mergeCell ref="E10:E11"/>
  </mergeCells>
  <phoneticPr fontId="7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view="pageBreakPreview" topLeftCell="A19" zoomScale="85" zoomScaleNormal="100" zoomScaleSheetLayoutView="85" workbookViewId="0">
      <selection activeCell="B25" sqref="B25:C27"/>
    </sheetView>
  </sheetViews>
  <sheetFormatPr defaultColWidth="9" defaultRowHeight="18" customHeight="1"/>
  <cols>
    <col min="1" max="2" width="12.625" style="4" customWidth="1"/>
    <col min="3" max="3" width="16.625" style="4" customWidth="1"/>
    <col min="4" max="4" width="5.5" style="4" bestFit="1" customWidth="1"/>
    <col min="5" max="8" width="13.125" style="4" customWidth="1"/>
    <col min="9" max="9" width="14.375" style="4" bestFit="1" customWidth="1"/>
    <col min="10" max="10" width="17.25" style="4" bestFit="1" customWidth="1"/>
    <col min="11" max="11" width="22.5" style="4" bestFit="1" customWidth="1"/>
    <col min="12" max="13" width="18.75" style="4" bestFit="1" customWidth="1"/>
    <col min="14" max="14" width="18.625" style="4" bestFit="1" customWidth="1"/>
    <col min="15" max="15" width="7.625" style="4" customWidth="1"/>
    <col min="16" max="16384" width="9" style="4"/>
  </cols>
  <sheetData>
    <row r="1" spans="1:8" ht="36" customHeight="1">
      <c r="A1" s="462" t="s">
        <v>87</v>
      </c>
      <c r="B1" s="462"/>
      <c r="C1" s="462"/>
      <c r="D1" s="462"/>
      <c r="E1" s="462"/>
      <c r="F1" s="462"/>
      <c r="G1" s="462"/>
      <c r="H1" s="462"/>
    </row>
    <row r="2" spans="1:8" ht="30" customHeight="1">
      <c r="A2" s="463" t="s">
        <v>256</v>
      </c>
      <c r="B2" s="463"/>
      <c r="C2" s="463"/>
      <c r="D2" s="463"/>
      <c r="E2" s="463"/>
      <c r="F2" s="463"/>
      <c r="G2" s="463"/>
      <c r="H2" s="463"/>
    </row>
    <row r="4" spans="1:8" ht="18" customHeight="1" thickBot="1">
      <c r="A4" s="46" t="s">
        <v>62</v>
      </c>
      <c r="D4" s="59"/>
      <c r="E4" s="58"/>
      <c r="F4" s="58"/>
      <c r="G4" s="464" t="s">
        <v>63</v>
      </c>
      <c r="H4" s="464"/>
    </row>
    <row r="5" spans="1:8" ht="18" customHeight="1">
      <c r="A5" s="465" t="s">
        <v>53</v>
      </c>
      <c r="B5" s="466"/>
      <c r="C5" s="466"/>
      <c r="D5" s="467" t="s">
        <v>54</v>
      </c>
      <c r="E5" s="469" t="s">
        <v>55</v>
      </c>
      <c r="F5" s="469" t="s">
        <v>102</v>
      </c>
      <c r="G5" s="471" t="s">
        <v>56</v>
      </c>
      <c r="H5" s="473" t="s">
        <v>32</v>
      </c>
    </row>
    <row r="6" spans="1:8" ht="18" customHeight="1">
      <c r="A6" s="69" t="s">
        <v>6</v>
      </c>
      <c r="B6" s="70" t="s">
        <v>7</v>
      </c>
      <c r="C6" s="70" t="s">
        <v>57</v>
      </c>
      <c r="D6" s="468"/>
      <c r="E6" s="470"/>
      <c r="F6" s="470"/>
      <c r="G6" s="472"/>
      <c r="H6" s="474"/>
    </row>
    <row r="7" spans="1:8" ht="18" customHeight="1">
      <c r="A7" s="49" t="s">
        <v>103</v>
      </c>
      <c r="B7" s="84" t="s">
        <v>103</v>
      </c>
      <c r="C7" s="86" t="s">
        <v>104</v>
      </c>
      <c r="D7" s="60" t="s">
        <v>58</v>
      </c>
      <c r="E7" s="61">
        <v>10000000</v>
      </c>
      <c r="F7" s="61">
        <v>0</v>
      </c>
      <c r="G7" s="61">
        <v>0</v>
      </c>
      <c r="H7" s="63">
        <f>SUM(E7:G7)</f>
        <v>10000000</v>
      </c>
    </row>
    <row r="8" spans="1:8" ht="18" customHeight="1">
      <c r="A8" s="50"/>
      <c r="B8" s="85"/>
      <c r="C8" s="87"/>
      <c r="D8" s="60" t="s">
        <v>59</v>
      </c>
      <c r="E8" s="61">
        <v>10000000</v>
      </c>
      <c r="F8" s="61">
        <v>0</v>
      </c>
      <c r="G8" s="61">
        <v>0</v>
      </c>
      <c r="H8" s="63">
        <f t="shared" ref="H8:H46" si="0">SUM(E8:G8)</f>
        <v>10000000</v>
      </c>
    </row>
    <row r="9" spans="1:8" ht="18" customHeight="1">
      <c r="A9" s="50"/>
      <c r="B9" s="85"/>
      <c r="C9" s="88"/>
      <c r="D9" s="60" t="s">
        <v>60</v>
      </c>
      <c r="E9" s="62">
        <f>E8-E7</f>
        <v>0</v>
      </c>
      <c r="F9" s="62">
        <f>F8-F7</f>
        <v>0</v>
      </c>
      <c r="G9" s="62">
        <f>G8-G7</f>
        <v>0</v>
      </c>
      <c r="H9" s="63">
        <f t="shared" si="0"/>
        <v>0</v>
      </c>
    </row>
    <row r="10" spans="1:8" ht="18" customHeight="1">
      <c r="A10" s="50"/>
      <c r="B10" s="85"/>
      <c r="C10" s="86" t="s">
        <v>105</v>
      </c>
      <c r="D10" s="60" t="s">
        <v>58</v>
      </c>
      <c r="E10" s="61">
        <v>24000000</v>
      </c>
      <c r="F10" s="61">
        <v>0</v>
      </c>
      <c r="G10" s="61">
        <v>0</v>
      </c>
      <c r="H10" s="63">
        <f>SUM(E10:G10)</f>
        <v>24000000</v>
      </c>
    </row>
    <row r="11" spans="1:8" ht="18" customHeight="1">
      <c r="A11" s="50"/>
      <c r="B11" s="85"/>
      <c r="C11" s="87"/>
      <c r="D11" s="60" t="s">
        <v>59</v>
      </c>
      <c r="E11" s="61">
        <v>24000000</v>
      </c>
      <c r="F11" s="61">
        <v>0</v>
      </c>
      <c r="G11" s="61">
        <v>0</v>
      </c>
      <c r="H11" s="63">
        <f>SUM(E11:G11)</f>
        <v>24000000</v>
      </c>
    </row>
    <row r="12" spans="1:8" ht="18" customHeight="1">
      <c r="A12" s="50"/>
      <c r="B12" s="85"/>
      <c r="C12" s="88"/>
      <c r="D12" s="60" t="s">
        <v>60</v>
      </c>
      <c r="E12" s="62">
        <f>E11-E10</f>
        <v>0</v>
      </c>
      <c r="F12" s="62">
        <f>F11-F10</f>
        <v>0</v>
      </c>
      <c r="G12" s="62">
        <f>G11-G10</f>
        <v>0</v>
      </c>
      <c r="H12" s="63">
        <f>SUM(E12:G12)</f>
        <v>0</v>
      </c>
    </row>
    <row r="13" spans="1:8" ht="18" customHeight="1">
      <c r="A13" s="50"/>
      <c r="B13" s="80"/>
      <c r="C13" s="441" t="s">
        <v>106</v>
      </c>
      <c r="D13" s="78" t="s">
        <v>58</v>
      </c>
      <c r="E13" s="65">
        <f>E7+E10</f>
        <v>34000000</v>
      </c>
      <c r="F13" s="65">
        <f>F7+F10</f>
        <v>0</v>
      </c>
      <c r="G13" s="65">
        <f>G7+G10</f>
        <v>0</v>
      </c>
      <c r="H13" s="123">
        <f>H7+H10</f>
        <v>34000000</v>
      </c>
    </row>
    <row r="14" spans="1:8" ht="18" customHeight="1">
      <c r="A14" s="50"/>
      <c r="B14" s="80"/>
      <c r="C14" s="442"/>
      <c r="D14" s="78" t="s">
        <v>59</v>
      </c>
      <c r="E14" s="65">
        <f t="shared" ref="E14:H15" si="1">E8+E11</f>
        <v>34000000</v>
      </c>
      <c r="F14" s="65">
        <f t="shared" si="1"/>
        <v>0</v>
      </c>
      <c r="G14" s="65">
        <f t="shared" si="1"/>
        <v>0</v>
      </c>
      <c r="H14" s="123">
        <f t="shared" si="1"/>
        <v>34000000</v>
      </c>
    </row>
    <row r="15" spans="1:8" ht="18" customHeight="1">
      <c r="A15" s="50"/>
      <c r="B15" s="81"/>
      <c r="C15" s="443"/>
      <c r="D15" s="78" t="s">
        <v>60</v>
      </c>
      <c r="E15" s="65">
        <f>E9+E12</f>
        <v>0</v>
      </c>
      <c r="F15" s="65">
        <f t="shared" si="1"/>
        <v>0</v>
      </c>
      <c r="G15" s="65">
        <f t="shared" si="1"/>
        <v>0</v>
      </c>
      <c r="H15" s="123">
        <f t="shared" si="1"/>
        <v>0</v>
      </c>
    </row>
    <row r="16" spans="1:8" ht="18" customHeight="1">
      <c r="A16" s="50"/>
      <c r="B16" s="444" t="s">
        <v>61</v>
      </c>
      <c r="C16" s="445"/>
      <c r="D16" s="319" t="s">
        <v>58</v>
      </c>
      <c r="E16" s="89">
        <f t="shared" ref="E16:G18" si="2">E13</f>
        <v>34000000</v>
      </c>
      <c r="F16" s="89">
        <f t="shared" si="2"/>
        <v>0</v>
      </c>
      <c r="G16" s="89">
        <f t="shared" si="2"/>
        <v>0</v>
      </c>
      <c r="H16" s="90">
        <f t="shared" si="0"/>
        <v>34000000</v>
      </c>
    </row>
    <row r="17" spans="1:8" ht="18" customHeight="1">
      <c r="A17" s="50"/>
      <c r="B17" s="446"/>
      <c r="C17" s="447"/>
      <c r="D17" s="319" t="s">
        <v>59</v>
      </c>
      <c r="E17" s="89">
        <f t="shared" si="2"/>
        <v>34000000</v>
      </c>
      <c r="F17" s="89">
        <f t="shared" si="2"/>
        <v>0</v>
      </c>
      <c r="G17" s="89">
        <f t="shared" si="2"/>
        <v>0</v>
      </c>
      <c r="H17" s="90">
        <f t="shared" si="0"/>
        <v>34000000</v>
      </c>
    </row>
    <row r="18" spans="1:8" ht="18" customHeight="1">
      <c r="A18" s="53"/>
      <c r="B18" s="452"/>
      <c r="C18" s="448"/>
      <c r="D18" s="319" t="s">
        <v>60</v>
      </c>
      <c r="E18" s="89">
        <f>E15</f>
        <v>0</v>
      </c>
      <c r="F18" s="89">
        <f t="shared" si="2"/>
        <v>0</v>
      </c>
      <c r="G18" s="89">
        <f t="shared" si="2"/>
        <v>0</v>
      </c>
      <c r="H18" s="90">
        <f t="shared" si="0"/>
        <v>0</v>
      </c>
    </row>
    <row r="19" spans="1:8" ht="18" customHeight="1">
      <c r="A19" s="50" t="s">
        <v>107</v>
      </c>
      <c r="B19" s="68" t="s">
        <v>39</v>
      </c>
      <c r="C19" s="51" t="s">
        <v>108</v>
      </c>
      <c r="D19" s="60" t="s">
        <v>109</v>
      </c>
      <c r="E19" s="61">
        <v>0</v>
      </c>
      <c r="F19" s="61">
        <v>0</v>
      </c>
      <c r="G19" s="62">
        <v>19210000</v>
      </c>
      <c r="H19" s="63">
        <f t="shared" si="0"/>
        <v>19210000</v>
      </c>
    </row>
    <row r="20" spans="1:8" ht="18" customHeight="1">
      <c r="A20" s="50"/>
      <c r="B20" s="68"/>
      <c r="C20" s="68"/>
      <c r="D20" s="60" t="s">
        <v>110</v>
      </c>
      <c r="E20" s="61">
        <v>0</v>
      </c>
      <c r="F20" s="61">
        <v>0</v>
      </c>
      <c r="G20" s="62">
        <v>18757907</v>
      </c>
      <c r="H20" s="63">
        <f t="shared" si="0"/>
        <v>18757907</v>
      </c>
    </row>
    <row r="21" spans="1:8" ht="16.5">
      <c r="A21" s="50"/>
      <c r="B21" s="68"/>
      <c r="C21" s="64"/>
      <c r="D21" s="60" t="s">
        <v>111</v>
      </c>
      <c r="E21" s="61">
        <f>E20-E19</f>
        <v>0</v>
      </c>
      <c r="F21" s="61">
        <f>F20-F19</f>
        <v>0</v>
      </c>
      <c r="G21" s="61">
        <f>G20-G19</f>
        <v>-452093</v>
      </c>
      <c r="H21" s="63">
        <f t="shared" si="0"/>
        <v>-452093</v>
      </c>
    </row>
    <row r="22" spans="1:8" ht="18" customHeight="1">
      <c r="A22" s="50"/>
      <c r="B22" s="68"/>
      <c r="C22" s="441" t="s">
        <v>106</v>
      </c>
      <c r="D22" s="78" t="s">
        <v>58</v>
      </c>
      <c r="E22" s="66">
        <f>E19</f>
        <v>0</v>
      </c>
      <c r="F22" s="66">
        <f>F19</f>
        <v>0</v>
      </c>
      <c r="G22" s="66">
        <f>G19</f>
        <v>19210000</v>
      </c>
      <c r="H22" s="67">
        <f t="shared" si="0"/>
        <v>19210000</v>
      </c>
    </row>
    <row r="23" spans="1:8" ht="18" customHeight="1">
      <c r="A23" s="50"/>
      <c r="B23" s="68"/>
      <c r="C23" s="442"/>
      <c r="D23" s="78" t="s">
        <v>59</v>
      </c>
      <c r="E23" s="66">
        <f t="shared" ref="E23:G24" si="3">E20</f>
        <v>0</v>
      </c>
      <c r="F23" s="66">
        <f t="shared" si="3"/>
        <v>0</v>
      </c>
      <c r="G23" s="66">
        <f t="shared" si="3"/>
        <v>18757907</v>
      </c>
      <c r="H23" s="67">
        <f t="shared" si="0"/>
        <v>18757907</v>
      </c>
    </row>
    <row r="24" spans="1:8" ht="18" customHeight="1">
      <c r="A24" s="50"/>
      <c r="B24" s="68"/>
      <c r="C24" s="443"/>
      <c r="D24" s="78" t="s">
        <v>60</v>
      </c>
      <c r="E24" s="66">
        <f t="shared" si="3"/>
        <v>0</v>
      </c>
      <c r="F24" s="66">
        <f t="shared" si="3"/>
        <v>0</v>
      </c>
      <c r="G24" s="66">
        <f t="shared" si="3"/>
        <v>-452093</v>
      </c>
      <c r="H24" s="67">
        <f t="shared" si="0"/>
        <v>-452093</v>
      </c>
    </row>
    <row r="25" spans="1:8" ht="18" customHeight="1">
      <c r="A25" s="50"/>
      <c r="B25" s="444" t="s">
        <v>61</v>
      </c>
      <c r="C25" s="445"/>
      <c r="D25" s="319" t="s">
        <v>58</v>
      </c>
      <c r="E25" s="89">
        <f>E22</f>
        <v>0</v>
      </c>
      <c r="F25" s="89">
        <f>F22</f>
        <v>0</v>
      </c>
      <c r="G25" s="89">
        <f>G22</f>
        <v>19210000</v>
      </c>
      <c r="H25" s="90">
        <f t="shared" si="0"/>
        <v>19210000</v>
      </c>
    </row>
    <row r="26" spans="1:8" ht="18" customHeight="1">
      <c r="A26" s="50"/>
      <c r="B26" s="446"/>
      <c r="C26" s="447"/>
      <c r="D26" s="319" t="s">
        <v>59</v>
      </c>
      <c r="E26" s="89">
        <f t="shared" ref="E26:G27" si="4">E23</f>
        <v>0</v>
      </c>
      <c r="F26" s="89">
        <f t="shared" si="4"/>
        <v>0</v>
      </c>
      <c r="G26" s="89">
        <f t="shared" si="4"/>
        <v>18757907</v>
      </c>
      <c r="H26" s="90">
        <f t="shared" si="0"/>
        <v>18757907</v>
      </c>
    </row>
    <row r="27" spans="1:8" ht="18" customHeight="1">
      <c r="A27" s="53"/>
      <c r="B27" s="452"/>
      <c r="C27" s="448"/>
      <c r="D27" s="319" t="s">
        <v>60</v>
      </c>
      <c r="E27" s="89">
        <f t="shared" si="4"/>
        <v>0</v>
      </c>
      <c r="F27" s="89">
        <f t="shared" si="4"/>
        <v>0</v>
      </c>
      <c r="G27" s="89">
        <f t="shared" si="4"/>
        <v>-452093</v>
      </c>
      <c r="H27" s="90">
        <f t="shared" si="0"/>
        <v>-452093</v>
      </c>
    </row>
    <row r="28" spans="1:8" ht="18" customHeight="1">
      <c r="A28" s="124" t="s">
        <v>80</v>
      </c>
      <c r="B28" s="51" t="s">
        <v>112</v>
      </c>
      <c r="C28" s="68" t="s">
        <v>80</v>
      </c>
      <c r="D28" s="60" t="s">
        <v>58</v>
      </c>
      <c r="E28" s="61">
        <v>0</v>
      </c>
      <c r="F28" s="61">
        <v>3863540</v>
      </c>
      <c r="G28" s="62">
        <v>12890368</v>
      </c>
      <c r="H28" s="63">
        <f t="shared" si="0"/>
        <v>16753908</v>
      </c>
    </row>
    <row r="29" spans="1:8" ht="18" customHeight="1">
      <c r="A29" s="124"/>
      <c r="B29" s="68"/>
      <c r="C29" s="68"/>
      <c r="D29" s="60" t="s">
        <v>59</v>
      </c>
      <c r="E29" s="61">
        <v>0</v>
      </c>
      <c r="F29" s="61">
        <v>2507760</v>
      </c>
      <c r="G29" s="62">
        <v>12890368</v>
      </c>
      <c r="H29" s="63">
        <f t="shared" si="0"/>
        <v>15398128</v>
      </c>
    </row>
    <row r="30" spans="1:8" ht="18" customHeight="1">
      <c r="A30" s="124"/>
      <c r="B30" s="68"/>
      <c r="C30" s="64"/>
      <c r="D30" s="60" t="s">
        <v>60</v>
      </c>
      <c r="E30" s="61">
        <f>E29-E28</f>
        <v>0</v>
      </c>
      <c r="F30" s="61">
        <f>F29-F28</f>
        <v>-1355780</v>
      </c>
      <c r="G30" s="61">
        <f>G29-G28</f>
        <v>0</v>
      </c>
      <c r="H30" s="63">
        <f t="shared" si="0"/>
        <v>-1355780</v>
      </c>
    </row>
    <row r="31" spans="1:8" ht="18" customHeight="1">
      <c r="A31" s="124"/>
      <c r="B31" s="80"/>
      <c r="C31" s="441" t="s">
        <v>106</v>
      </c>
      <c r="D31" s="78" t="s">
        <v>58</v>
      </c>
      <c r="E31" s="65">
        <f>E28</f>
        <v>0</v>
      </c>
      <c r="F31" s="65">
        <f>F28</f>
        <v>3863540</v>
      </c>
      <c r="G31" s="65">
        <f>G28</f>
        <v>12890368</v>
      </c>
      <c r="H31" s="67">
        <f t="shared" si="0"/>
        <v>16753908</v>
      </c>
    </row>
    <row r="32" spans="1:8" ht="18" customHeight="1">
      <c r="A32" s="124"/>
      <c r="B32" s="80"/>
      <c r="C32" s="442"/>
      <c r="D32" s="78" t="s">
        <v>59</v>
      </c>
      <c r="E32" s="65">
        <f t="shared" ref="E32:G33" si="5">E29</f>
        <v>0</v>
      </c>
      <c r="F32" s="65">
        <f t="shared" si="5"/>
        <v>2507760</v>
      </c>
      <c r="G32" s="65">
        <f t="shared" si="5"/>
        <v>12890368</v>
      </c>
      <c r="H32" s="67">
        <f t="shared" si="0"/>
        <v>15398128</v>
      </c>
    </row>
    <row r="33" spans="1:8" ht="18" customHeight="1">
      <c r="A33" s="124"/>
      <c r="B33" s="81"/>
      <c r="C33" s="443"/>
      <c r="D33" s="78" t="s">
        <v>60</v>
      </c>
      <c r="E33" s="65">
        <f t="shared" si="5"/>
        <v>0</v>
      </c>
      <c r="F33" s="65">
        <f t="shared" si="5"/>
        <v>-1355780</v>
      </c>
      <c r="G33" s="65">
        <f t="shared" si="5"/>
        <v>0</v>
      </c>
      <c r="H33" s="67">
        <f t="shared" si="0"/>
        <v>-1355780</v>
      </c>
    </row>
    <row r="34" spans="1:8" ht="18" customHeight="1">
      <c r="A34" s="124"/>
      <c r="B34" s="444" t="s">
        <v>61</v>
      </c>
      <c r="C34" s="445"/>
      <c r="D34" s="319" t="s">
        <v>58</v>
      </c>
      <c r="E34" s="89">
        <f>E31</f>
        <v>0</v>
      </c>
      <c r="F34" s="89">
        <f>F31</f>
        <v>3863540</v>
      </c>
      <c r="G34" s="89">
        <f>G31</f>
        <v>12890368</v>
      </c>
      <c r="H34" s="90">
        <f t="shared" si="0"/>
        <v>16753908</v>
      </c>
    </row>
    <row r="35" spans="1:8" ht="18" customHeight="1">
      <c r="A35" s="124"/>
      <c r="B35" s="446"/>
      <c r="C35" s="447"/>
      <c r="D35" s="319" t="s">
        <v>59</v>
      </c>
      <c r="E35" s="89">
        <f t="shared" ref="E35:G36" si="6">E32</f>
        <v>0</v>
      </c>
      <c r="F35" s="89">
        <f t="shared" si="6"/>
        <v>2507760</v>
      </c>
      <c r="G35" s="89">
        <f t="shared" si="6"/>
        <v>12890368</v>
      </c>
      <c r="H35" s="90">
        <f t="shared" si="0"/>
        <v>15398128</v>
      </c>
    </row>
    <row r="36" spans="1:8" ht="18" customHeight="1" thickBot="1">
      <c r="A36" s="533"/>
      <c r="B36" s="534"/>
      <c r="C36" s="535"/>
      <c r="D36" s="536" t="s">
        <v>60</v>
      </c>
      <c r="E36" s="537">
        <f t="shared" si="6"/>
        <v>0</v>
      </c>
      <c r="F36" s="537">
        <f t="shared" si="6"/>
        <v>-1355780</v>
      </c>
      <c r="G36" s="537">
        <f t="shared" si="6"/>
        <v>0</v>
      </c>
      <c r="H36" s="538">
        <f t="shared" si="0"/>
        <v>-1355780</v>
      </c>
    </row>
    <row r="37" spans="1:8" ht="18" customHeight="1">
      <c r="A37" s="539" t="s">
        <v>113</v>
      </c>
      <c r="B37" s="540" t="s">
        <v>113</v>
      </c>
      <c r="C37" s="541" t="s">
        <v>114</v>
      </c>
      <c r="D37" s="542" t="s">
        <v>58</v>
      </c>
      <c r="E37" s="543">
        <v>0</v>
      </c>
      <c r="F37" s="543">
        <v>7000</v>
      </c>
      <c r="G37" s="544">
        <v>0</v>
      </c>
      <c r="H37" s="545">
        <f t="shared" si="0"/>
        <v>7000</v>
      </c>
    </row>
    <row r="38" spans="1:8" ht="18" customHeight="1">
      <c r="A38" s="124"/>
      <c r="B38" s="68"/>
      <c r="C38" s="87"/>
      <c r="D38" s="60" t="s">
        <v>59</v>
      </c>
      <c r="E38" s="61">
        <v>0</v>
      </c>
      <c r="F38" s="61">
        <v>5880</v>
      </c>
      <c r="G38" s="62">
        <v>0</v>
      </c>
      <c r="H38" s="63">
        <f t="shared" si="0"/>
        <v>5880</v>
      </c>
    </row>
    <row r="39" spans="1:8" ht="18" customHeight="1">
      <c r="A39" s="124"/>
      <c r="B39" s="68"/>
      <c r="C39" s="88"/>
      <c r="D39" s="60" t="s">
        <v>60</v>
      </c>
      <c r="E39" s="61">
        <f>E38-E37</f>
        <v>0</v>
      </c>
      <c r="F39" s="61">
        <f>F38-F37</f>
        <v>-1120</v>
      </c>
      <c r="G39" s="61">
        <f>G38-G37</f>
        <v>0</v>
      </c>
      <c r="H39" s="63">
        <f t="shared" si="0"/>
        <v>-1120</v>
      </c>
    </row>
    <row r="40" spans="1:8" ht="18" customHeight="1">
      <c r="A40" s="124"/>
      <c r="B40" s="80"/>
      <c r="C40" s="449" t="s">
        <v>106</v>
      </c>
      <c r="D40" s="78" t="s">
        <v>58</v>
      </c>
      <c r="E40" s="65">
        <f>E37</f>
        <v>0</v>
      </c>
      <c r="F40" s="65">
        <f>F37</f>
        <v>7000</v>
      </c>
      <c r="G40" s="65">
        <f>G37</f>
        <v>0</v>
      </c>
      <c r="H40" s="67">
        <f t="shared" si="0"/>
        <v>7000</v>
      </c>
    </row>
    <row r="41" spans="1:8" ht="18" customHeight="1">
      <c r="A41" s="124"/>
      <c r="B41" s="80"/>
      <c r="C41" s="450"/>
      <c r="D41" s="78" t="s">
        <v>59</v>
      </c>
      <c r="E41" s="65">
        <f t="shared" ref="E41:G42" si="7">E38</f>
        <v>0</v>
      </c>
      <c r="F41" s="65">
        <f t="shared" si="7"/>
        <v>5880</v>
      </c>
      <c r="G41" s="65">
        <f t="shared" si="7"/>
        <v>0</v>
      </c>
      <c r="H41" s="67">
        <f t="shared" si="0"/>
        <v>5880</v>
      </c>
    </row>
    <row r="42" spans="1:8" ht="18" customHeight="1">
      <c r="A42" s="124"/>
      <c r="B42" s="81"/>
      <c r="C42" s="451"/>
      <c r="D42" s="78" t="s">
        <v>60</v>
      </c>
      <c r="E42" s="65">
        <f t="shared" si="7"/>
        <v>0</v>
      </c>
      <c r="F42" s="65">
        <f t="shared" si="7"/>
        <v>-1120</v>
      </c>
      <c r="G42" s="65">
        <f>G39</f>
        <v>0</v>
      </c>
      <c r="H42" s="67">
        <f t="shared" si="0"/>
        <v>-1120</v>
      </c>
    </row>
    <row r="43" spans="1:8" ht="18" customHeight="1">
      <c r="A43" s="50"/>
      <c r="B43" s="446" t="s">
        <v>61</v>
      </c>
      <c r="C43" s="445"/>
      <c r="D43" s="319" t="s">
        <v>58</v>
      </c>
      <c r="E43" s="89">
        <f>E40</f>
        <v>0</v>
      </c>
      <c r="F43" s="89">
        <f>F40</f>
        <v>7000</v>
      </c>
      <c r="G43" s="89">
        <f>G40</f>
        <v>0</v>
      </c>
      <c r="H43" s="90">
        <f t="shared" si="0"/>
        <v>7000</v>
      </c>
    </row>
    <row r="44" spans="1:8" ht="18" customHeight="1">
      <c r="A44" s="50"/>
      <c r="B44" s="446"/>
      <c r="C44" s="447"/>
      <c r="D44" s="319" t="s">
        <v>59</v>
      </c>
      <c r="E44" s="89">
        <f t="shared" ref="E44:G45" si="8">E41</f>
        <v>0</v>
      </c>
      <c r="F44" s="89">
        <f t="shared" si="8"/>
        <v>5880</v>
      </c>
      <c r="G44" s="89">
        <f t="shared" si="8"/>
        <v>0</v>
      </c>
      <c r="H44" s="90">
        <f t="shared" si="0"/>
        <v>5880</v>
      </c>
    </row>
    <row r="45" spans="1:8" ht="18" customHeight="1">
      <c r="A45" s="53"/>
      <c r="B45" s="452"/>
      <c r="C45" s="448"/>
      <c r="D45" s="319" t="s">
        <v>60</v>
      </c>
      <c r="E45" s="89">
        <f t="shared" si="8"/>
        <v>0</v>
      </c>
      <c r="F45" s="89">
        <f t="shared" si="8"/>
        <v>-1120</v>
      </c>
      <c r="G45" s="89">
        <f t="shared" si="8"/>
        <v>0</v>
      </c>
      <c r="H45" s="90">
        <f t="shared" si="0"/>
        <v>-1120</v>
      </c>
    </row>
    <row r="46" spans="1:8" ht="18" customHeight="1">
      <c r="A46" s="453" t="s">
        <v>64</v>
      </c>
      <c r="B46" s="454"/>
      <c r="C46" s="455"/>
      <c r="D46" s="71" t="s">
        <v>58</v>
      </c>
      <c r="E46" s="72">
        <f>E43+E34+E25+E16</f>
        <v>34000000</v>
      </c>
      <c r="F46" s="72">
        <f>F43+F34+F25+F16</f>
        <v>3870540</v>
      </c>
      <c r="G46" s="72">
        <f>G43+G34+G25+G16</f>
        <v>32100368</v>
      </c>
      <c r="H46" s="73">
        <f t="shared" si="0"/>
        <v>69970908</v>
      </c>
    </row>
    <row r="47" spans="1:8" ht="18" customHeight="1">
      <c r="A47" s="456"/>
      <c r="B47" s="457"/>
      <c r="C47" s="458"/>
      <c r="D47" s="71" t="s">
        <v>59</v>
      </c>
      <c r="E47" s="72">
        <f t="shared" ref="E47:G48" si="9">E44+E35+E26+E17</f>
        <v>34000000</v>
      </c>
      <c r="F47" s="72">
        <f t="shared" si="9"/>
        <v>2513640</v>
      </c>
      <c r="G47" s="72">
        <f>G44+G35+G26+G17</f>
        <v>31648275</v>
      </c>
      <c r="H47" s="73">
        <f>SUM(E47:G47)</f>
        <v>68161915</v>
      </c>
    </row>
    <row r="48" spans="1:8" ht="18" customHeight="1" thickBot="1">
      <c r="A48" s="459"/>
      <c r="B48" s="460"/>
      <c r="C48" s="461"/>
      <c r="D48" s="54" t="s">
        <v>60</v>
      </c>
      <c r="E48" s="125">
        <f>E45+E36+E27+E18</f>
        <v>0</v>
      </c>
      <c r="F48" s="126">
        <f t="shared" si="9"/>
        <v>-1356900</v>
      </c>
      <c r="G48" s="126">
        <f t="shared" si="9"/>
        <v>-452093</v>
      </c>
      <c r="H48" s="74">
        <f>SUM(E48:G48)</f>
        <v>-1808993</v>
      </c>
    </row>
  </sheetData>
  <mergeCells count="18">
    <mergeCell ref="C13:C15"/>
    <mergeCell ref="B16:C18"/>
    <mergeCell ref="C22:C24"/>
    <mergeCell ref="B25:C27"/>
    <mergeCell ref="A1:H1"/>
    <mergeCell ref="A2:H2"/>
    <mergeCell ref="G4:H4"/>
    <mergeCell ref="A5:C5"/>
    <mergeCell ref="D5:D6"/>
    <mergeCell ref="E5:E6"/>
    <mergeCell ref="F5:F6"/>
    <mergeCell ref="G5:G6"/>
    <mergeCell ref="H5:H6"/>
    <mergeCell ref="C31:C33"/>
    <mergeCell ref="B34:C36"/>
    <mergeCell ref="C40:C42"/>
    <mergeCell ref="B43:C45"/>
    <mergeCell ref="A46:C48"/>
  </mergeCells>
  <phoneticPr fontId="7" type="noConversion"/>
  <pageMargins left="0.39370078740157483" right="0.39370078740157483" top="0.94488188976377963" bottom="0.94488188976377963" header="0.31496062992125984" footer="0.31496062992125984"/>
  <pageSetup paperSize="9" scale="87" orientation="portrait" r:id="rId1"/>
  <rowBreaks count="1" manualBreakCount="1">
    <brk id="3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"/>
  <sheetViews>
    <sheetView view="pageBreakPreview" topLeftCell="A25" zoomScale="85" zoomScaleNormal="85" zoomScaleSheetLayoutView="85" workbookViewId="0">
      <selection activeCell="C32" sqref="C32"/>
    </sheetView>
  </sheetViews>
  <sheetFormatPr defaultColWidth="9" defaultRowHeight="18" customHeight="1"/>
  <cols>
    <col min="1" max="2" width="12.625" style="4" customWidth="1"/>
    <col min="3" max="3" width="16.625" style="4" customWidth="1"/>
    <col min="4" max="4" width="5.5" style="4" customWidth="1"/>
    <col min="5" max="8" width="13.125" style="4" customWidth="1"/>
    <col min="9" max="16384" width="9" style="4"/>
  </cols>
  <sheetData>
    <row r="1" spans="1:8" ht="36" customHeight="1">
      <c r="A1" s="462" t="s">
        <v>88</v>
      </c>
      <c r="B1" s="462"/>
      <c r="C1" s="462"/>
      <c r="D1" s="462"/>
      <c r="E1" s="462"/>
      <c r="F1" s="462"/>
      <c r="G1" s="462"/>
      <c r="H1" s="462"/>
    </row>
    <row r="2" spans="1:8" ht="30" customHeight="1">
      <c r="A2" s="463" t="s">
        <v>257</v>
      </c>
      <c r="B2" s="463"/>
      <c r="C2" s="463"/>
      <c r="D2" s="463"/>
      <c r="E2" s="463"/>
      <c r="F2" s="463"/>
      <c r="G2" s="463"/>
      <c r="H2" s="463"/>
    </row>
    <row r="4" spans="1:8" ht="18" customHeight="1" thickBot="1">
      <c r="A4" s="476" t="s">
        <v>65</v>
      </c>
      <c r="B4" s="476"/>
      <c r="E4" s="75"/>
      <c r="F4" s="75"/>
      <c r="G4" s="464" t="s">
        <v>52</v>
      </c>
      <c r="H4" s="464"/>
    </row>
    <row r="5" spans="1:8" ht="18" customHeight="1">
      <c r="A5" s="477" t="s">
        <v>53</v>
      </c>
      <c r="B5" s="478"/>
      <c r="C5" s="478"/>
      <c r="D5" s="467" t="s">
        <v>54</v>
      </c>
      <c r="E5" s="469" t="s">
        <v>55</v>
      </c>
      <c r="F5" s="469" t="s">
        <v>102</v>
      </c>
      <c r="G5" s="471" t="s">
        <v>56</v>
      </c>
      <c r="H5" s="473" t="s">
        <v>32</v>
      </c>
    </row>
    <row r="6" spans="1:8" ht="18" customHeight="1">
      <c r="A6" s="47" t="s">
        <v>6</v>
      </c>
      <c r="B6" s="48" t="s">
        <v>7</v>
      </c>
      <c r="C6" s="48" t="s">
        <v>57</v>
      </c>
      <c r="D6" s="468"/>
      <c r="E6" s="470"/>
      <c r="F6" s="470"/>
      <c r="G6" s="472"/>
      <c r="H6" s="474"/>
    </row>
    <row r="7" spans="1:8" ht="18" customHeight="1">
      <c r="A7" s="49" t="s">
        <v>115</v>
      </c>
      <c r="B7" s="51" t="s">
        <v>116</v>
      </c>
      <c r="C7" s="51" t="s">
        <v>117</v>
      </c>
      <c r="D7" s="60" t="s">
        <v>58</v>
      </c>
      <c r="E7" s="52">
        <v>20900000</v>
      </c>
      <c r="F7" s="52">
        <v>0</v>
      </c>
      <c r="G7" s="76">
        <v>0</v>
      </c>
      <c r="H7" s="63">
        <f t="shared" ref="H7:H24" si="0">SUM(E7:G7)</f>
        <v>20900000</v>
      </c>
    </row>
    <row r="8" spans="1:8" ht="18" customHeight="1">
      <c r="A8" s="50"/>
      <c r="B8" s="77"/>
      <c r="C8" s="68"/>
      <c r="D8" s="60" t="s">
        <v>59</v>
      </c>
      <c r="E8" s="52">
        <v>20900000</v>
      </c>
      <c r="F8" s="52">
        <v>0</v>
      </c>
      <c r="G8" s="52">
        <v>0</v>
      </c>
      <c r="H8" s="63">
        <f t="shared" si="0"/>
        <v>20900000</v>
      </c>
    </row>
    <row r="9" spans="1:8" ht="18" customHeight="1">
      <c r="A9" s="50"/>
      <c r="B9" s="77"/>
      <c r="C9" s="64"/>
      <c r="D9" s="60" t="s">
        <v>60</v>
      </c>
      <c r="E9" s="61">
        <f>E8-E7</f>
        <v>0</v>
      </c>
      <c r="F9" s="61">
        <f>F8-F7</f>
        <v>0</v>
      </c>
      <c r="G9" s="61">
        <f>G8-G7</f>
        <v>0</v>
      </c>
      <c r="H9" s="63">
        <f t="shared" si="0"/>
        <v>0</v>
      </c>
    </row>
    <row r="10" spans="1:8" ht="18" customHeight="1">
      <c r="A10" s="50"/>
      <c r="B10" s="77"/>
      <c r="C10" s="51" t="s">
        <v>118</v>
      </c>
      <c r="D10" s="60" t="s">
        <v>58</v>
      </c>
      <c r="E10" s="52">
        <v>0</v>
      </c>
      <c r="F10" s="52"/>
      <c r="G10" s="76"/>
      <c r="H10" s="63">
        <f t="shared" si="0"/>
        <v>0</v>
      </c>
    </row>
    <row r="11" spans="1:8" ht="18" customHeight="1">
      <c r="A11" s="50"/>
      <c r="B11" s="77"/>
      <c r="C11" s="68"/>
      <c r="D11" s="60" t="s">
        <v>59</v>
      </c>
      <c r="E11" s="52">
        <v>0</v>
      </c>
      <c r="F11" s="52"/>
      <c r="G11" s="52">
        <v>0</v>
      </c>
      <c r="H11" s="63">
        <f t="shared" si="0"/>
        <v>0</v>
      </c>
    </row>
    <row r="12" spans="1:8" ht="18" customHeight="1">
      <c r="A12" s="50"/>
      <c r="B12" s="77"/>
      <c r="C12" s="64"/>
      <c r="D12" s="60" t="s">
        <v>60</v>
      </c>
      <c r="E12" s="52">
        <f>E11-E10</f>
        <v>0</v>
      </c>
      <c r="F12" s="52">
        <f>F11-F10</f>
        <v>0</v>
      </c>
      <c r="G12" s="52">
        <f>G11-G10</f>
        <v>0</v>
      </c>
      <c r="H12" s="63">
        <f t="shared" si="0"/>
        <v>0</v>
      </c>
    </row>
    <row r="13" spans="1:8" ht="18" customHeight="1">
      <c r="A13" s="50"/>
      <c r="B13" s="77"/>
      <c r="C13" s="51" t="s">
        <v>119</v>
      </c>
      <c r="D13" s="60" t="s">
        <v>58</v>
      </c>
      <c r="E13" s="52">
        <v>0</v>
      </c>
      <c r="F13" s="52">
        <v>0</v>
      </c>
      <c r="G13" s="76">
        <v>0</v>
      </c>
      <c r="H13" s="63">
        <f t="shared" si="0"/>
        <v>0</v>
      </c>
    </row>
    <row r="14" spans="1:8" ht="18" customHeight="1">
      <c r="A14" s="50"/>
      <c r="B14" s="77"/>
      <c r="C14" s="68"/>
      <c r="D14" s="60" t="s">
        <v>59</v>
      </c>
      <c r="E14" s="52">
        <v>0</v>
      </c>
      <c r="F14" s="52">
        <v>0</v>
      </c>
      <c r="G14" s="52">
        <v>0</v>
      </c>
      <c r="H14" s="63">
        <f t="shared" si="0"/>
        <v>0</v>
      </c>
    </row>
    <row r="15" spans="1:8" ht="18" customHeight="1">
      <c r="A15" s="50"/>
      <c r="B15" s="77"/>
      <c r="C15" s="64"/>
      <c r="D15" s="60" t="s">
        <v>60</v>
      </c>
      <c r="E15" s="52">
        <f>E14-E13</f>
        <v>0</v>
      </c>
      <c r="F15" s="52">
        <f>F14-F13</f>
        <v>0</v>
      </c>
      <c r="G15" s="52">
        <f>G14-G13</f>
        <v>0</v>
      </c>
      <c r="H15" s="63">
        <f t="shared" si="0"/>
        <v>0</v>
      </c>
    </row>
    <row r="16" spans="1:8" ht="18" customHeight="1">
      <c r="A16" s="50"/>
      <c r="B16" s="77"/>
      <c r="C16" s="51" t="s">
        <v>120</v>
      </c>
      <c r="D16" s="60" t="s">
        <v>58</v>
      </c>
      <c r="E16" s="52">
        <v>3100000</v>
      </c>
      <c r="F16" s="52">
        <v>0</v>
      </c>
      <c r="G16" s="76">
        <v>0</v>
      </c>
      <c r="H16" s="63">
        <f t="shared" si="0"/>
        <v>3100000</v>
      </c>
    </row>
    <row r="17" spans="1:8" ht="18" customHeight="1">
      <c r="A17" s="50"/>
      <c r="B17" s="77"/>
      <c r="C17" s="68"/>
      <c r="D17" s="60" t="s">
        <v>59</v>
      </c>
      <c r="E17" s="52">
        <v>2174420</v>
      </c>
      <c r="F17" s="52">
        <v>0</v>
      </c>
      <c r="G17" s="52">
        <v>0</v>
      </c>
      <c r="H17" s="63">
        <f t="shared" si="0"/>
        <v>2174420</v>
      </c>
    </row>
    <row r="18" spans="1:8" ht="18" customHeight="1">
      <c r="A18" s="50"/>
      <c r="B18" s="77"/>
      <c r="C18" s="64"/>
      <c r="D18" s="60" t="s">
        <v>60</v>
      </c>
      <c r="E18" s="52">
        <f>E17-E16</f>
        <v>-925580</v>
      </c>
      <c r="F18" s="52">
        <f>F17-F16</f>
        <v>0</v>
      </c>
      <c r="G18" s="52">
        <f>G17-G16</f>
        <v>0</v>
      </c>
      <c r="H18" s="63">
        <f t="shared" si="0"/>
        <v>-925580</v>
      </c>
    </row>
    <row r="19" spans="1:8" ht="18" customHeight="1">
      <c r="A19" s="50"/>
      <c r="B19" s="77"/>
      <c r="C19" s="441" t="s">
        <v>106</v>
      </c>
      <c r="D19" s="78" t="s">
        <v>58</v>
      </c>
      <c r="E19" s="65">
        <f>E7+E10+E13+E16</f>
        <v>24000000</v>
      </c>
      <c r="F19" s="65">
        <f>F7+F10+F13+F16</f>
        <v>0</v>
      </c>
      <c r="G19" s="65">
        <f>G7+G10+G13+G16</f>
        <v>0</v>
      </c>
      <c r="H19" s="123">
        <f t="shared" si="0"/>
        <v>24000000</v>
      </c>
    </row>
    <row r="20" spans="1:8" ht="18" customHeight="1">
      <c r="A20" s="50"/>
      <c r="B20" s="77"/>
      <c r="C20" s="442"/>
      <c r="D20" s="78" t="s">
        <v>59</v>
      </c>
      <c r="E20" s="65">
        <f t="shared" ref="E20:G21" si="1">E8+E11+E14+E17</f>
        <v>23074420</v>
      </c>
      <c r="F20" s="65">
        <f t="shared" si="1"/>
        <v>0</v>
      </c>
      <c r="G20" s="65">
        <f t="shared" si="1"/>
        <v>0</v>
      </c>
      <c r="H20" s="123">
        <f t="shared" si="0"/>
        <v>23074420</v>
      </c>
    </row>
    <row r="21" spans="1:8" ht="18" customHeight="1">
      <c r="A21" s="50"/>
      <c r="B21" s="77"/>
      <c r="C21" s="443"/>
      <c r="D21" s="78" t="s">
        <v>60</v>
      </c>
      <c r="E21" s="65">
        <f t="shared" si="1"/>
        <v>-925580</v>
      </c>
      <c r="F21" s="65">
        <f t="shared" si="1"/>
        <v>0</v>
      </c>
      <c r="G21" s="65">
        <f t="shared" si="1"/>
        <v>0</v>
      </c>
      <c r="H21" s="123">
        <f t="shared" si="0"/>
        <v>-925580</v>
      </c>
    </row>
    <row r="22" spans="1:8" ht="18" customHeight="1">
      <c r="A22" s="124"/>
      <c r="B22" s="79" t="s">
        <v>121</v>
      </c>
      <c r="C22" s="86" t="s">
        <v>122</v>
      </c>
      <c r="D22" s="60" t="s">
        <v>58</v>
      </c>
      <c r="E22" s="52">
        <v>320000</v>
      </c>
      <c r="F22" s="52">
        <v>0</v>
      </c>
      <c r="G22" s="76">
        <v>0</v>
      </c>
      <c r="H22" s="63">
        <f t="shared" si="0"/>
        <v>320000</v>
      </c>
    </row>
    <row r="23" spans="1:8" ht="18" customHeight="1">
      <c r="A23" s="124"/>
      <c r="B23" s="77"/>
      <c r="C23" s="87"/>
      <c r="D23" s="60" t="s">
        <v>59</v>
      </c>
      <c r="E23" s="52">
        <v>320000</v>
      </c>
      <c r="F23" s="52">
        <v>0</v>
      </c>
      <c r="G23" s="52">
        <v>0</v>
      </c>
      <c r="H23" s="63">
        <f t="shared" si="0"/>
        <v>320000</v>
      </c>
    </row>
    <row r="24" spans="1:8" ht="18" customHeight="1">
      <c r="A24" s="124"/>
      <c r="B24" s="77"/>
      <c r="C24" s="88"/>
      <c r="D24" s="60" t="s">
        <v>60</v>
      </c>
      <c r="E24" s="52">
        <f>E23-E22</f>
        <v>0</v>
      </c>
      <c r="F24" s="52">
        <f>F23-F22</f>
        <v>0</v>
      </c>
      <c r="G24" s="52">
        <f>G23-G22</f>
        <v>0</v>
      </c>
      <c r="H24" s="63">
        <f t="shared" si="0"/>
        <v>0</v>
      </c>
    </row>
    <row r="25" spans="1:8" ht="18" customHeight="1">
      <c r="A25" s="50"/>
      <c r="B25" s="77"/>
      <c r="C25" s="441" t="s">
        <v>106</v>
      </c>
      <c r="D25" s="78" t="s">
        <v>58</v>
      </c>
      <c r="E25" s="65">
        <f>E22</f>
        <v>320000</v>
      </c>
      <c r="F25" s="65">
        <f>F22</f>
        <v>0</v>
      </c>
      <c r="G25" s="65">
        <f>G22</f>
        <v>0</v>
      </c>
      <c r="H25" s="67">
        <f t="shared" ref="H25:H60" si="2">SUM(E25:G25)</f>
        <v>320000</v>
      </c>
    </row>
    <row r="26" spans="1:8" ht="18" customHeight="1">
      <c r="A26" s="50"/>
      <c r="B26" s="77"/>
      <c r="C26" s="442"/>
      <c r="D26" s="78" t="s">
        <v>59</v>
      </c>
      <c r="E26" s="65">
        <f t="shared" ref="E26:G27" si="3">E23</f>
        <v>320000</v>
      </c>
      <c r="F26" s="65">
        <f t="shared" si="3"/>
        <v>0</v>
      </c>
      <c r="G26" s="65">
        <f t="shared" si="3"/>
        <v>0</v>
      </c>
      <c r="H26" s="67">
        <f t="shared" si="2"/>
        <v>320000</v>
      </c>
    </row>
    <row r="27" spans="1:8" ht="18" customHeight="1">
      <c r="A27" s="50"/>
      <c r="B27" s="77"/>
      <c r="C27" s="442"/>
      <c r="D27" s="318" t="s">
        <v>60</v>
      </c>
      <c r="E27" s="65">
        <f t="shared" si="3"/>
        <v>0</v>
      </c>
      <c r="F27" s="65">
        <f t="shared" si="3"/>
        <v>0</v>
      </c>
      <c r="G27" s="65">
        <f t="shared" si="3"/>
        <v>0</v>
      </c>
      <c r="H27" s="127">
        <f t="shared" si="2"/>
        <v>0</v>
      </c>
    </row>
    <row r="28" spans="1:8" ht="18" customHeight="1">
      <c r="A28" s="124"/>
      <c r="B28" s="79" t="s">
        <v>123</v>
      </c>
      <c r="C28" s="86" t="s">
        <v>124</v>
      </c>
      <c r="D28" s="60" t="s">
        <v>58</v>
      </c>
      <c r="E28" s="52">
        <v>2879600</v>
      </c>
      <c r="F28" s="52">
        <v>0</v>
      </c>
      <c r="G28" s="76">
        <v>0</v>
      </c>
      <c r="H28" s="63">
        <f t="shared" si="2"/>
        <v>2879600</v>
      </c>
    </row>
    <row r="29" spans="1:8" ht="18" customHeight="1">
      <c r="A29" s="124"/>
      <c r="B29" s="77"/>
      <c r="C29" s="87"/>
      <c r="D29" s="60" t="s">
        <v>59</v>
      </c>
      <c r="E29" s="52">
        <v>2879600</v>
      </c>
      <c r="F29" s="52">
        <v>0</v>
      </c>
      <c r="G29" s="52">
        <v>0</v>
      </c>
      <c r="H29" s="63">
        <f t="shared" si="2"/>
        <v>2879600</v>
      </c>
    </row>
    <row r="30" spans="1:8" ht="18" customHeight="1">
      <c r="A30" s="124"/>
      <c r="B30" s="77"/>
      <c r="C30" s="88"/>
      <c r="D30" s="60" t="s">
        <v>60</v>
      </c>
      <c r="E30" s="52">
        <f>E29-E28</f>
        <v>0</v>
      </c>
      <c r="F30" s="52">
        <f>F29-F28</f>
        <v>0</v>
      </c>
      <c r="G30" s="52">
        <f>G29-G28</f>
        <v>0</v>
      </c>
      <c r="H30" s="63">
        <f t="shared" si="2"/>
        <v>0</v>
      </c>
    </row>
    <row r="31" spans="1:8" ht="18" customHeight="1">
      <c r="A31" s="50"/>
      <c r="B31" s="77"/>
      <c r="C31" s="51" t="s">
        <v>125</v>
      </c>
      <c r="D31" s="60" t="s">
        <v>58</v>
      </c>
      <c r="E31" s="52">
        <v>1312950</v>
      </c>
      <c r="F31" s="52">
        <v>0</v>
      </c>
      <c r="G31" s="76">
        <v>0</v>
      </c>
      <c r="H31" s="63">
        <f t="shared" si="2"/>
        <v>1312950</v>
      </c>
    </row>
    <row r="32" spans="1:8" ht="18" customHeight="1">
      <c r="A32" s="50"/>
      <c r="B32" s="77"/>
      <c r="C32" s="68"/>
      <c r="D32" s="60" t="s">
        <v>59</v>
      </c>
      <c r="E32" s="52">
        <v>1312950</v>
      </c>
      <c r="F32" s="52">
        <v>0</v>
      </c>
      <c r="G32" s="52">
        <v>0</v>
      </c>
      <c r="H32" s="63">
        <f t="shared" si="2"/>
        <v>1312950</v>
      </c>
    </row>
    <row r="33" spans="1:8" ht="18" customHeight="1">
      <c r="A33" s="50"/>
      <c r="B33" s="77"/>
      <c r="C33" s="64"/>
      <c r="D33" s="60" t="s">
        <v>60</v>
      </c>
      <c r="E33" s="52">
        <f>E32-E31</f>
        <v>0</v>
      </c>
      <c r="F33" s="52">
        <f>F32-F31</f>
        <v>0</v>
      </c>
      <c r="G33" s="52">
        <f>G32-G31</f>
        <v>0</v>
      </c>
      <c r="H33" s="63">
        <f t="shared" si="2"/>
        <v>0</v>
      </c>
    </row>
    <row r="34" spans="1:8" ht="18" customHeight="1">
      <c r="A34" s="50"/>
      <c r="B34" s="77"/>
      <c r="C34" s="51" t="s">
        <v>126</v>
      </c>
      <c r="D34" s="60" t="s">
        <v>58</v>
      </c>
      <c r="E34" s="52">
        <v>2462610</v>
      </c>
      <c r="F34" s="52">
        <v>0</v>
      </c>
      <c r="G34" s="76">
        <v>0</v>
      </c>
      <c r="H34" s="63">
        <f t="shared" si="2"/>
        <v>2462610</v>
      </c>
    </row>
    <row r="35" spans="1:8" ht="18" customHeight="1">
      <c r="A35" s="50"/>
      <c r="B35" s="77"/>
      <c r="C35" s="68"/>
      <c r="D35" s="60" t="s">
        <v>59</v>
      </c>
      <c r="E35" s="52">
        <v>2462610</v>
      </c>
      <c r="F35" s="52">
        <v>0</v>
      </c>
      <c r="G35" s="52">
        <v>0</v>
      </c>
      <c r="H35" s="63">
        <f t="shared" si="2"/>
        <v>2462610</v>
      </c>
    </row>
    <row r="36" spans="1:8" ht="18" customHeight="1">
      <c r="A36" s="50"/>
      <c r="B36" s="77"/>
      <c r="C36" s="64"/>
      <c r="D36" s="60" t="s">
        <v>60</v>
      </c>
      <c r="E36" s="52">
        <f>E35-E34</f>
        <v>0</v>
      </c>
      <c r="F36" s="52">
        <f>F35-F34</f>
        <v>0</v>
      </c>
      <c r="G36" s="52">
        <f>G35-G34</f>
        <v>0</v>
      </c>
      <c r="H36" s="63">
        <f t="shared" si="2"/>
        <v>0</v>
      </c>
    </row>
    <row r="37" spans="1:8" ht="18" customHeight="1">
      <c r="A37" s="50"/>
      <c r="B37" s="77"/>
      <c r="C37" s="51" t="s">
        <v>127</v>
      </c>
      <c r="D37" s="60" t="s">
        <v>58</v>
      </c>
      <c r="E37" s="52">
        <v>2975840</v>
      </c>
      <c r="F37" s="52">
        <v>0</v>
      </c>
      <c r="G37" s="76">
        <v>0</v>
      </c>
      <c r="H37" s="63">
        <f t="shared" si="2"/>
        <v>2975840</v>
      </c>
    </row>
    <row r="38" spans="1:8" ht="18" customHeight="1">
      <c r="A38" s="50"/>
      <c r="B38" s="77"/>
      <c r="C38" s="68"/>
      <c r="D38" s="60" t="s">
        <v>59</v>
      </c>
      <c r="E38" s="52">
        <v>2975840</v>
      </c>
      <c r="F38" s="52">
        <v>0</v>
      </c>
      <c r="G38" s="52">
        <v>0</v>
      </c>
      <c r="H38" s="63">
        <f t="shared" si="2"/>
        <v>2975840</v>
      </c>
    </row>
    <row r="39" spans="1:8" ht="18" customHeight="1">
      <c r="A39" s="50"/>
      <c r="B39" s="77"/>
      <c r="C39" s="64"/>
      <c r="D39" s="60" t="s">
        <v>60</v>
      </c>
      <c r="E39" s="52">
        <f>E38-E37</f>
        <v>0</v>
      </c>
      <c r="F39" s="52">
        <f>F38-F37</f>
        <v>0</v>
      </c>
      <c r="G39" s="52">
        <f>G38-G37</f>
        <v>0</v>
      </c>
      <c r="H39" s="63">
        <f t="shared" si="2"/>
        <v>0</v>
      </c>
    </row>
    <row r="40" spans="1:8" ht="18" customHeight="1">
      <c r="A40" s="50"/>
      <c r="B40" s="77"/>
      <c r="C40" s="441" t="s">
        <v>106</v>
      </c>
      <c r="D40" s="78" t="s">
        <v>58</v>
      </c>
      <c r="E40" s="65">
        <f>E37+E34+E31+E28</f>
        <v>9631000</v>
      </c>
      <c r="F40" s="65">
        <f>F37+F34+F31+F28</f>
        <v>0</v>
      </c>
      <c r="G40" s="65">
        <f>G37+G34+G31+G28</f>
        <v>0</v>
      </c>
      <c r="H40" s="67">
        <f t="shared" si="2"/>
        <v>9631000</v>
      </c>
    </row>
    <row r="41" spans="1:8" ht="18" customHeight="1">
      <c r="A41" s="50"/>
      <c r="B41" s="77"/>
      <c r="C41" s="442"/>
      <c r="D41" s="78" t="s">
        <v>59</v>
      </c>
      <c r="E41" s="65">
        <f t="shared" ref="E41:G42" si="4">E38+E35+E32+E29</f>
        <v>9631000</v>
      </c>
      <c r="F41" s="65">
        <f t="shared" si="4"/>
        <v>0</v>
      </c>
      <c r="G41" s="65">
        <f t="shared" si="4"/>
        <v>0</v>
      </c>
      <c r="H41" s="67">
        <f t="shared" si="2"/>
        <v>9631000</v>
      </c>
    </row>
    <row r="42" spans="1:8" ht="18" customHeight="1">
      <c r="A42" s="50"/>
      <c r="B42" s="128"/>
      <c r="C42" s="443"/>
      <c r="D42" s="78" t="s">
        <v>60</v>
      </c>
      <c r="E42" s="65">
        <f t="shared" si="4"/>
        <v>0</v>
      </c>
      <c r="F42" s="65">
        <f t="shared" si="4"/>
        <v>0</v>
      </c>
      <c r="G42" s="65">
        <f t="shared" si="4"/>
        <v>0</v>
      </c>
      <c r="H42" s="67">
        <f t="shared" si="2"/>
        <v>0</v>
      </c>
    </row>
    <row r="43" spans="1:8" ht="18" customHeight="1">
      <c r="A43" s="50"/>
      <c r="B43" s="475" t="s">
        <v>61</v>
      </c>
      <c r="C43" s="475"/>
      <c r="D43" s="319" t="s">
        <v>58</v>
      </c>
      <c r="E43" s="89">
        <f>E19+E25+E40</f>
        <v>33951000</v>
      </c>
      <c r="F43" s="89">
        <f>F19+F25+F40</f>
        <v>0</v>
      </c>
      <c r="G43" s="89">
        <f>G19+G25+G40</f>
        <v>0</v>
      </c>
      <c r="H43" s="129">
        <f>H19+H25+H40</f>
        <v>33951000</v>
      </c>
    </row>
    <row r="44" spans="1:8" ht="18" customHeight="1">
      <c r="A44" s="50"/>
      <c r="B44" s="475"/>
      <c r="C44" s="475"/>
      <c r="D44" s="319" t="s">
        <v>59</v>
      </c>
      <c r="E44" s="89">
        <f t="shared" ref="E44:H45" si="5">E20+E26+E41</f>
        <v>33025420</v>
      </c>
      <c r="F44" s="89">
        <f t="shared" si="5"/>
        <v>0</v>
      </c>
      <c r="G44" s="89">
        <f t="shared" si="5"/>
        <v>0</v>
      </c>
      <c r="H44" s="129">
        <f t="shared" si="5"/>
        <v>33025420</v>
      </c>
    </row>
    <row r="45" spans="1:8" ht="18" customHeight="1" thickBot="1">
      <c r="A45" s="546"/>
      <c r="B45" s="547"/>
      <c r="C45" s="547"/>
      <c r="D45" s="536" t="s">
        <v>60</v>
      </c>
      <c r="E45" s="537">
        <f t="shared" si="5"/>
        <v>-925580</v>
      </c>
      <c r="F45" s="537">
        <f t="shared" si="5"/>
        <v>0</v>
      </c>
      <c r="G45" s="537">
        <f t="shared" si="5"/>
        <v>0</v>
      </c>
      <c r="H45" s="548">
        <f t="shared" si="5"/>
        <v>-925580</v>
      </c>
    </row>
    <row r="46" spans="1:8" ht="18" customHeight="1">
      <c r="A46" s="549" t="s">
        <v>128</v>
      </c>
      <c r="B46" s="540" t="s">
        <v>129</v>
      </c>
      <c r="C46" s="540" t="s">
        <v>129</v>
      </c>
      <c r="D46" s="542" t="s">
        <v>58</v>
      </c>
      <c r="E46" s="550">
        <v>0</v>
      </c>
      <c r="F46" s="550">
        <v>0</v>
      </c>
      <c r="G46" s="551">
        <v>0</v>
      </c>
      <c r="H46" s="545">
        <f t="shared" ref="H46:H57" si="6">SUM(E46:G46)</f>
        <v>0</v>
      </c>
    </row>
    <row r="47" spans="1:8" ht="18" customHeight="1">
      <c r="A47" s="50"/>
      <c r="B47" s="77"/>
      <c r="C47" s="68"/>
      <c r="D47" s="60" t="s">
        <v>59</v>
      </c>
      <c r="E47" s="52">
        <v>0</v>
      </c>
      <c r="F47" s="52">
        <v>0</v>
      </c>
      <c r="G47" s="52">
        <v>0</v>
      </c>
      <c r="H47" s="63">
        <f t="shared" si="6"/>
        <v>0</v>
      </c>
    </row>
    <row r="48" spans="1:8" ht="18" customHeight="1">
      <c r="A48" s="50"/>
      <c r="B48" s="77"/>
      <c r="C48" s="64"/>
      <c r="D48" s="60" t="s">
        <v>60</v>
      </c>
      <c r="E48" s="52">
        <f>E47-E46</f>
        <v>0</v>
      </c>
      <c r="F48" s="52">
        <f>F47-F46</f>
        <v>0</v>
      </c>
      <c r="G48" s="52">
        <f>G47-G46</f>
        <v>0</v>
      </c>
      <c r="H48" s="63">
        <f t="shared" si="6"/>
        <v>0</v>
      </c>
    </row>
    <row r="49" spans="1:8" ht="18" customHeight="1">
      <c r="A49" s="50"/>
      <c r="B49" s="68"/>
      <c r="C49" s="51" t="s">
        <v>130</v>
      </c>
      <c r="D49" s="60" t="s">
        <v>58</v>
      </c>
      <c r="E49" s="52">
        <v>0</v>
      </c>
      <c r="F49" s="52">
        <v>0</v>
      </c>
      <c r="G49" s="76">
        <v>0</v>
      </c>
      <c r="H49" s="63">
        <f>SUM(E49:G49)</f>
        <v>0</v>
      </c>
    </row>
    <row r="50" spans="1:8" ht="18" customHeight="1">
      <c r="A50" s="50"/>
      <c r="B50" s="77"/>
      <c r="C50" s="68"/>
      <c r="D50" s="60" t="s">
        <v>59</v>
      </c>
      <c r="E50" s="52">
        <v>0</v>
      </c>
      <c r="F50" s="52">
        <v>0</v>
      </c>
      <c r="G50" s="52">
        <v>0</v>
      </c>
      <c r="H50" s="63">
        <f>SUM(E50:G50)</f>
        <v>0</v>
      </c>
    </row>
    <row r="51" spans="1:8" ht="18" customHeight="1">
      <c r="A51" s="50"/>
      <c r="B51" s="77"/>
      <c r="C51" s="64"/>
      <c r="D51" s="60" t="s">
        <v>60</v>
      </c>
      <c r="E51" s="52">
        <f>E50-E49</f>
        <v>0</v>
      </c>
      <c r="F51" s="52">
        <f>F50-F49</f>
        <v>0</v>
      </c>
      <c r="G51" s="52">
        <f>G50-G49</f>
        <v>0</v>
      </c>
      <c r="H51" s="63">
        <f>SUM(E51:G51)</f>
        <v>0</v>
      </c>
    </row>
    <row r="52" spans="1:8" ht="18" customHeight="1">
      <c r="A52" s="50"/>
      <c r="B52" s="77"/>
      <c r="C52" s="441" t="s">
        <v>106</v>
      </c>
      <c r="D52" s="78" t="s">
        <v>58</v>
      </c>
      <c r="E52" s="65">
        <f>E46+E49</f>
        <v>0</v>
      </c>
      <c r="F52" s="65">
        <f>F46+F49</f>
        <v>0</v>
      </c>
      <c r="G52" s="65">
        <f>G46+G49</f>
        <v>0</v>
      </c>
      <c r="H52" s="123">
        <f>H46+H49</f>
        <v>0</v>
      </c>
    </row>
    <row r="53" spans="1:8" ht="18" customHeight="1">
      <c r="A53" s="50"/>
      <c r="B53" s="77"/>
      <c r="C53" s="442"/>
      <c r="D53" s="78" t="s">
        <v>59</v>
      </c>
      <c r="E53" s="65">
        <f t="shared" ref="E53:H54" si="7">E47+E50</f>
        <v>0</v>
      </c>
      <c r="F53" s="65">
        <f t="shared" si="7"/>
        <v>0</v>
      </c>
      <c r="G53" s="65">
        <f t="shared" si="7"/>
        <v>0</v>
      </c>
      <c r="H53" s="123">
        <f t="shared" si="7"/>
        <v>0</v>
      </c>
    </row>
    <row r="54" spans="1:8" ht="18" customHeight="1">
      <c r="A54" s="50"/>
      <c r="B54" s="128"/>
      <c r="C54" s="443"/>
      <c r="D54" s="78" t="s">
        <v>60</v>
      </c>
      <c r="E54" s="65">
        <f t="shared" si="7"/>
        <v>0</v>
      </c>
      <c r="F54" s="65">
        <f t="shared" si="7"/>
        <v>0</v>
      </c>
      <c r="G54" s="65">
        <f t="shared" si="7"/>
        <v>0</v>
      </c>
      <c r="H54" s="123">
        <f t="shared" si="7"/>
        <v>0</v>
      </c>
    </row>
    <row r="55" spans="1:8" ht="18" customHeight="1">
      <c r="A55" s="50"/>
      <c r="B55" s="475" t="s">
        <v>61</v>
      </c>
      <c r="C55" s="475"/>
      <c r="D55" s="319" t="s">
        <v>58</v>
      </c>
      <c r="E55" s="89">
        <f>E52</f>
        <v>0</v>
      </c>
      <c r="F55" s="89">
        <f>F52</f>
        <v>0</v>
      </c>
      <c r="G55" s="89">
        <f>G52</f>
        <v>0</v>
      </c>
      <c r="H55" s="90">
        <f t="shared" si="6"/>
        <v>0</v>
      </c>
    </row>
    <row r="56" spans="1:8" ht="18" customHeight="1">
      <c r="A56" s="50"/>
      <c r="B56" s="475"/>
      <c r="C56" s="475"/>
      <c r="D56" s="319" t="s">
        <v>59</v>
      </c>
      <c r="E56" s="89">
        <f t="shared" ref="E56:G57" si="8">E53</f>
        <v>0</v>
      </c>
      <c r="F56" s="89">
        <f t="shared" si="8"/>
        <v>0</v>
      </c>
      <c r="G56" s="89">
        <f t="shared" si="8"/>
        <v>0</v>
      </c>
      <c r="H56" s="90">
        <f t="shared" si="6"/>
        <v>0</v>
      </c>
    </row>
    <row r="57" spans="1:8" ht="18" customHeight="1">
      <c r="A57" s="53"/>
      <c r="B57" s="475"/>
      <c r="C57" s="475"/>
      <c r="D57" s="319" t="s">
        <v>60</v>
      </c>
      <c r="E57" s="89">
        <f t="shared" si="8"/>
        <v>0</v>
      </c>
      <c r="F57" s="89">
        <f t="shared" si="8"/>
        <v>0</v>
      </c>
      <c r="G57" s="89">
        <f t="shared" si="8"/>
        <v>0</v>
      </c>
      <c r="H57" s="90">
        <f t="shared" si="6"/>
        <v>0</v>
      </c>
    </row>
    <row r="58" spans="1:8" ht="18" customHeight="1">
      <c r="A58" s="50" t="s">
        <v>93</v>
      </c>
      <c r="B58" s="77" t="s">
        <v>93</v>
      </c>
      <c r="C58" s="51" t="s">
        <v>131</v>
      </c>
      <c r="D58" s="60" t="s">
        <v>58</v>
      </c>
      <c r="E58" s="52">
        <v>49000</v>
      </c>
      <c r="F58" s="52">
        <v>0</v>
      </c>
      <c r="G58" s="76">
        <v>28800000</v>
      </c>
      <c r="H58" s="63">
        <f t="shared" si="2"/>
        <v>28849000</v>
      </c>
    </row>
    <row r="59" spans="1:8" ht="18" customHeight="1">
      <c r="A59" s="50"/>
      <c r="B59" s="77"/>
      <c r="C59" s="68"/>
      <c r="D59" s="60" t="s">
        <v>59</v>
      </c>
      <c r="E59" s="52">
        <v>49000</v>
      </c>
      <c r="F59" s="52">
        <v>0</v>
      </c>
      <c r="G59" s="52">
        <v>26194660</v>
      </c>
      <c r="H59" s="63">
        <f t="shared" si="2"/>
        <v>26243660</v>
      </c>
    </row>
    <row r="60" spans="1:8" ht="18" customHeight="1">
      <c r="A60" s="50"/>
      <c r="B60" s="77"/>
      <c r="C60" s="64"/>
      <c r="D60" s="60" t="s">
        <v>60</v>
      </c>
      <c r="E60" s="52">
        <f>E59-E58</f>
        <v>0</v>
      </c>
      <c r="F60" s="52">
        <f>F59-F58</f>
        <v>0</v>
      </c>
      <c r="G60" s="52">
        <f>G59-G58</f>
        <v>-2605340</v>
      </c>
      <c r="H60" s="63">
        <f t="shared" si="2"/>
        <v>-2605340</v>
      </c>
    </row>
    <row r="61" spans="1:8" ht="18" customHeight="1">
      <c r="A61" s="50"/>
      <c r="B61" s="77"/>
      <c r="C61" s="441" t="s">
        <v>106</v>
      </c>
      <c r="D61" s="78" t="s">
        <v>58</v>
      </c>
      <c r="E61" s="65">
        <f>E58</f>
        <v>49000</v>
      </c>
      <c r="F61" s="65">
        <f>F58</f>
        <v>0</v>
      </c>
      <c r="G61" s="65">
        <f>G58</f>
        <v>28800000</v>
      </c>
      <c r="H61" s="123">
        <f>H58</f>
        <v>28849000</v>
      </c>
    </row>
    <row r="62" spans="1:8" ht="18" customHeight="1">
      <c r="A62" s="50"/>
      <c r="B62" s="77"/>
      <c r="C62" s="442"/>
      <c r="D62" s="78" t="s">
        <v>59</v>
      </c>
      <c r="E62" s="65">
        <f t="shared" ref="E62:H63" si="9">E59</f>
        <v>49000</v>
      </c>
      <c r="F62" s="65">
        <f t="shared" si="9"/>
        <v>0</v>
      </c>
      <c r="G62" s="65">
        <f t="shared" si="9"/>
        <v>26194660</v>
      </c>
      <c r="H62" s="123">
        <f t="shared" si="9"/>
        <v>26243660</v>
      </c>
    </row>
    <row r="63" spans="1:8" ht="18" customHeight="1">
      <c r="A63" s="50"/>
      <c r="B63" s="77"/>
      <c r="C63" s="443"/>
      <c r="D63" s="78" t="s">
        <v>60</v>
      </c>
      <c r="E63" s="65">
        <f t="shared" si="9"/>
        <v>0</v>
      </c>
      <c r="F63" s="65">
        <f t="shared" si="9"/>
        <v>0</v>
      </c>
      <c r="G63" s="65">
        <f t="shared" si="9"/>
        <v>-2605340</v>
      </c>
      <c r="H63" s="123">
        <f t="shared" si="9"/>
        <v>-2605340</v>
      </c>
    </row>
    <row r="64" spans="1:8" ht="18" customHeight="1">
      <c r="A64" s="50"/>
      <c r="B64" s="475" t="s">
        <v>61</v>
      </c>
      <c r="C64" s="475"/>
      <c r="D64" s="319" t="s">
        <v>58</v>
      </c>
      <c r="E64" s="89">
        <f>E61</f>
        <v>49000</v>
      </c>
      <c r="F64" s="89">
        <f>F61</f>
        <v>0</v>
      </c>
      <c r="G64" s="89">
        <f>G61</f>
        <v>28800000</v>
      </c>
      <c r="H64" s="90">
        <f>SUM(E64:G64)</f>
        <v>28849000</v>
      </c>
    </row>
    <row r="65" spans="1:8" ht="18" customHeight="1">
      <c r="A65" s="50"/>
      <c r="B65" s="475"/>
      <c r="C65" s="475"/>
      <c r="D65" s="319" t="s">
        <v>59</v>
      </c>
      <c r="E65" s="89">
        <f t="shared" ref="E65:G66" si="10">E62</f>
        <v>49000</v>
      </c>
      <c r="F65" s="89">
        <f t="shared" si="10"/>
        <v>0</v>
      </c>
      <c r="G65" s="89">
        <f t="shared" si="10"/>
        <v>26194660</v>
      </c>
      <c r="H65" s="90">
        <f>SUM(E65:G65)</f>
        <v>26243660</v>
      </c>
    </row>
    <row r="66" spans="1:8" ht="18" customHeight="1">
      <c r="A66" s="53"/>
      <c r="B66" s="475"/>
      <c r="C66" s="475"/>
      <c r="D66" s="319" t="s">
        <v>60</v>
      </c>
      <c r="E66" s="89">
        <f t="shared" si="10"/>
        <v>0</v>
      </c>
      <c r="F66" s="89">
        <f t="shared" si="10"/>
        <v>0</v>
      </c>
      <c r="G66" s="89">
        <f t="shared" si="10"/>
        <v>-2605340</v>
      </c>
      <c r="H66" s="90">
        <f>SUM(E66:G66)</f>
        <v>-2605340</v>
      </c>
    </row>
    <row r="67" spans="1:8" ht="18" customHeight="1">
      <c r="A67" s="50" t="s">
        <v>132</v>
      </c>
      <c r="B67" s="79" t="s">
        <v>132</v>
      </c>
      <c r="C67" s="51" t="s">
        <v>132</v>
      </c>
      <c r="D67" s="60" t="s">
        <v>58</v>
      </c>
      <c r="E67" s="52">
        <v>0</v>
      </c>
      <c r="F67" s="52">
        <v>7000</v>
      </c>
      <c r="G67" s="76">
        <v>0</v>
      </c>
      <c r="H67" s="63">
        <f t="shared" ref="H67:H87" si="11">SUM(E67:G67)</f>
        <v>7000</v>
      </c>
    </row>
    <row r="68" spans="1:8" ht="18" customHeight="1">
      <c r="A68" s="50"/>
      <c r="B68" s="77"/>
      <c r="C68" s="68"/>
      <c r="D68" s="60" t="s">
        <v>59</v>
      </c>
      <c r="E68" s="52">
        <v>0</v>
      </c>
      <c r="F68" s="52">
        <v>8780</v>
      </c>
      <c r="G68" s="52">
        <v>0</v>
      </c>
      <c r="H68" s="63">
        <f t="shared" si="11"/>
        <v>8780</v>
      </c>
    </row>
    <row r="69" spans="1:8" ht="18" customHeight="1">
      <c r="A69" s="50"/>
      <c r="B69" s="77"/>
      <c r="C69" s="64"/>
      <c r="D69" s="60" t="s">
        <v>60</v>
      </c>
      <c r="E69" s="52">
        <f>E68-E67</f>
        <v>0</v>
      </c>
      <c r="F69" s="52">
        <f>F68-F67</f>
        <v>1780</v>
      </c>
      <c r="G69" s="52">
        <f>G68-G67</f>
        <v>0</v>
      </c>
      <c r="H69" s="63">
        <f t="shared" si="11"/>
        <v>1780</v>
      </c>
    </row>
    <row r="70" spans="1:8" ht="18" customHeight="1">
      <c r="A70" s="50"/>
      <c r="B70" s="77"/>
      <c r="C70" s="441" t="s">
        <v>106</v>
      </c>
      <c r="D70" s="78" t="s">
        <v>58</v>
      </c>
      <c r="E70" s="65">
        <f>E67</f>
        <v>0</v>
      </c>
      <c r="F70" s="65">
        <f>F67</f>
        <v>7000</v>
      </c>
      <c r="G70" s="65">
        <f>G67</f>
        <v>0</v>
      </c>
      <c r="H70" s="67">
        <f t="shared" si="11"/>
        <v>7000</v>
      </c>
    </row>
    <row r="71" spans="1:8" ht="18" customHeight="1">
      <c r="A71" s="50"/>
      <c r="B71" s="77"/>
      <c r="C71" s="442"/>
      <c r="D71" s="78" t="s">
        <v>59</v>
      </c>
      <c r="E71" s="65">
        <f t="shared" ref="E71:G72" si="12">E68</f>
        <v>0</v>
      </c>
      <c r="F71" s="65">
        <f t="shared" si="12"/>
        <v>8780</v>
      </c>
      <c r="G71" s="65">
        <f t="shared" si="12"/>
        <v>0</v>
      </c>
      <c r="H71" s="67">
        <f t="shared" si="11"/>
        <v>8780</v>
      </c>
    </row>
    <row r="72" spans="1:8" ht="18" customHeight="1">
      <c r="A72" s="50"/>
      <c r="B72" s="77"/>
      <c r="C72" s="443"/>
      <c r="D72" s="78" t="s">
        <v>60</v>
      </c>
      <c r="E72" s="65">
        <f t="shared" si="12"/>
        <v>0</v>
      </c>
      <c r="F72" s="65">
        <f t="shared" si="12"/>
        <v>1780</v>
      </c>
      <c r="G72" s="65">
        <f t="shared" si="12"/>
        <v>0</v>
      </c>
      <c r="H72" s="67">
        <f t="shared" si="11"/>
        <v>1780</v>
      </c>
    </row>
    <row r="73" spans="1:8" ht="18" customHeight="1">
      <c r="A73" s="50"/>
      <c r="B73" s="475" t="s">
        <v>61</v>
      </c>
      <c r="C73" s="475"/>
      <c r="D73" s="319" t="s">
        <v>58</v>
      </c>
      <c r="E73" s="89">
        <f>E70</f>
        <v>0</v>
      </c>
      <c r="F73" s="89">
        <f>F70</f>
        <v>7000</v>
      </c>
      <c r="G73" s="89">
        <f>G70</f>
        <v>0</v>
      </c>
      <c r="H73" s="90">
        <f t="shared" si="11"/>
        <v>7000</v>
      </c>
    </row>
    <row r="74" spans="1:8" ht="18" customHeight="1">
      <c r="A74" s="50"/>
      <c r="B74" s="475"/>
      <c r="C74" s="475"/>
      <c r="D74" s="319" t="s">
        <v>59</v>
      </c>
      <c r="E74" s="89">
        <f t="shared" ref="E74:G75" si="13">E71</f>
        <v>0</v>
      </c>
      <c r="F74" s="89">
        <f t="shared" si="13"/>
        <v>8780</v>
      </c>
      <c r="G74" s="89">
        <f t="shared" si="13"/>
        <v>0</v>
      </c>
      <c r="H74" s="90">
        <f t="shared" si="11"/>
        <v>8780</v>
      </c>
    </row>
    <row r="75" spans="1:8" ht="18" customHeight="1">
      <c r="A75" s="53"/>
      <c r="B75" s="475"/>
      <c r="C75" s="475"/>
      <c r="D75" s="319" t="s">
        <v>60</v>
      </c>
      <c r="E75" s="89">
        <f t="shared" si="13"/>
        <v>0</v>
      </c>
      <c r="F75" s="89">
        <f t="shared" si="13"/>
        <v>1780</v>
      </c>
      <c r="G75" s="89">
        <f t="shared" si="13"/>
        <v>0</v>
      </c>
      <c r="H75" s="90">
        <f t="shared" si="11"/>
        <v>1780</v>
      </c>
    </row>
    <row r="76" spans="1:8" ht="18" customHeight="1">
      <c r="A76" s="50" t="s">
        <v>82</v>
      </c>
      <c r="B76" s="68" t="s">
        <v>82</v>
      </c>
      <c r="C76" s="51" t="s">
        <v>101</v>
      </c>
      <c r="D76" s="60" t="s">
        <v>58</v>
      </c>
      <c r="E76" s="52">
        <v>0</v>
      </c>
      <c r="F76" s="52">
        <v>3863540</v>
      </c>
      <c r="G76" s="76">
        <v>0</v>
      </c>
      <c r="H76" s="63">
        <f t="shared" si="11"/>
        <v>3863540</v>
      </c>
    </row>
    <row r="77" spans="1:8" ht="18" customHeight="1">
      <c r="A77" s="50"/>
      <c r="B77" s="77"/>
      <c r="C77" s="68"/>
      <c r="D77" s="60" t="s">
        <v>59</v>
      </c>
      <c r="E77" s="52">
        <v>0</v>
      </c>
      <c r="F77" s="52">
        <v>2504860</v>
      </c>
      <c r="G77" s="52">
        <v>0</v>
      </c>
      <c r="H77" s="63">
        <f t="shared" si="11"/>
        <v>2504860</v>
      </c>
    </row>
    <row r="78" spans="1:8" ht="18" customHeight="1">
      <c r="A78" s="50"/>
      <c r="B78" s="77"/>
      <c r="C78" s="64"/>
      <c r="D78" s="60" t="s">
        <v>60</v>
      </c>
      <c r="E78" s="52">
        <f>E77-E76</f>
        <v>0</v>
      </c>
      <c r="F78" s="52">
        <f>F77-F76</f>
        <v>-1358680</v>
      </c>
      <c r="G78" s="52">
        <f>G77-G76</f>
        <v>0</v>
      </c>
      <c r="H78" s="63">
        <f t="shared" si="11"/>
        <v>-1358680</v>
      </c>
    </row>
    <row r="79" spans="1:8" ht="18" customHeight="1">
      <c r="A79" s="49" t="s">
        <v>51</v>
      </c>
      <c r="B79" s="51" t="s">
        <v>51</v>
      </c>
      <c r="C79" s="68" t="s">
        <v>51</v>
      </c>
      <c r="D79" s="130" t="s">
        <v>58</v>
      </c>
      <c r="E79" s="131">
        <v>0</v>
      </c>
      <c r="F79" s="131">
        <v>0</v>
      </c>
      <c r="G79" s="132">
        <v>3300368</v>
      </c>
      <c r="H79" s="133">
        <f t="shared" ref="H79:H81" si="14">SUM(E79:G79)</f>
        <v>3300368</v>
      </c>
    </row>
    <row r="80" spans="1:8" ht="18" customHeight="1">
      <c r="A80" s="50"/>
      <c r="B80" s="77"/>
      <c r="C80" s="68"/>
      <c r="D80" s="60" t="s">
        <v>59</v>
      </c>
      <c r="E80" s="52">
        <v>0</v>
      </c>
      <c r="F80" s="52">
        <v>925580</v>
      </c>
      <c r="G80" s="52">
        <v>5453615</v>
      </c>
      <c r="H80" s="63">
        <f t="shared" si="14"/>
        <v>6379195</v>
      </c>
    </row>
    <row r="81" spans="1:8" ht="18" customHeight="1">
      <c r="A81" s="50"/>
      <c r="B81" s="77"/>
      <c r="C81" s="64"/>
      <c r="D81" s="60" t="s">
        <v>60</v>
      </c>
      <c r="E81" s="52">
        <f>E80-E79</f>
        <v>0</v>
      </c>
      <c r="F81" s="52">
        <f>F80-F79</f>
        <v>925580</v>
      </c>
      <c r="G81" s="52">
        <f>G80-G79</f>
        <v>2153247</v>
      </c>
      <c r="H81" s="63">
        <f t="shared" si="14"/>
        <v>3078827</v>
      </c>
    </row>
    <row r="82" spans="1:8" ht="18" customHeight="1">
      <c r="A82" s="50"/>
      <c r="B82" s="77"/>
      <c r="C82" s="441" t="s">
        <v>106</v>
      </c>
      <c r="D82" s="78" t="s">
        <v>58</v>
      </c>
      <c r="E82" s="65">
        <f>E76+E79</f>
        <v>0</v>
      </c>
      <c r="F82" s="65">
        <f t="shared" ref="F82:H82" si="15">F76+F79</f>
        <v>3863540</v>
      </c>
      <c r="G82" s="65">
        <f t="shared" si="15"/>
        <v>3300368</v>
      </c>
      <c r="H82" s="123">
        <f t="shared" si="15"/>
        <v>7163908</v>
      </c>
    </row>
    <row r="83" spans="1:8" ht="18" customHeight="1">
      <c r="A83" s="50"/>
      <c r="B83" s="77"/>
      <c r="C83" s="442"/>
      <c r="D83" s="78" t="s">
        <v>59</v>
      </c>
      <c r="E83" s="65">
        <f t="shared" ref="E83:H84" si="16">E77+E80</f>
        <v>0</v>
      </c>
      <c r="F83" s="65">
        <f t="shared" si="16"/>
        <v>3430440</v>
      </c>
      <c r="G83" s="65">
        <f t="shared" si="16"/>
        <v>5453615</v>
      </c>
      <c r="H83" s="123">
        <f t="shared" si="16"/>
        <v>8884055</v>
      </c>
    </row>
    <row r="84" spans="1:8" ht="18" customHeight="1">
      <c r="A84" s="50"/>
      <c r="B84" s="77"/>
      <c r="C84" s="443"/>
      <c r="D84" s="78" t="s">
        <v>60</v>
      </c>
      <c r="E84" s="65">
        <f t="shared" si="16"/>
        <v>0</v>
      </c>
      <c r="F84" s="65">
        <f t="shared" si="16"/>
        <v>-433100</v>
      </c>
      <c r="G84" s="65">
        <f t="shared" si="16"/>
        <v>2153247</v>
      </c>
      <c r="H84" s="123">
        <f t="shared" si="16"/>
        <v>1720147</v>
      </c>
    </row>
    <row r="85" spans="1:8" ht="18" customHeight="1">
      <c r="A85" s="50"/>
      <c r="B85" s="475" t="s">
        <v>61</v>
      </c>
      <c r="C85" s="475"/>
      <c r="D85" s="319" t="s">
        <v>58</v>
      </c>
      <c r="E85" s="89">
        <f>E82</f>
        <v>0</v>
      </c>
      <c r="F85" s="89">
        <f>F82</f>
        <v>3863540</v>
      </c>
      <c r="G85" s="89">
        <f>G82</f>
        <v>3300368</v>
      </c>
      <c r="H85" s="90">
        <f t="shared" si="11"/>
        <v>7163908</v>
      </c>
    </row>
    <row r="86" spans="1:8" ht="18" customHeight="1">
      <c r="A86" s="50"/>
      <c r="B86" s="475"/>
      <c r="C86" s="475"/>
      <c r="D86" s="319" t="s">
        <v>59</v>
      </c>
      <c r="E86" s="89">
        <f t="shared" ref="E86:G87" si="17">E83</f>
        <v>0</v>
      </c>
      <c r="F86" s="89">
        <f t="shared" si="17"/>
        <v>3430440</v>
      </c>
      <c r="G86" s="89">
        <f t="shared" si="17"/>
        <v>5453615</v>
      </c>
      <c r="H86" s="90">
        <f t="shared" si="11"/>
        <v>8884055</v>
      </c>
    </row>
    <row r="87" spans="1:8" ht="18" customHeight="1">
      <c r="A87" s="53"/>
      <c r="B87" s="475"/>
      <c r="C87" s="475"/>
      <c r="D87" s="319" t="s">
        <v>60</v>
      </c>
      <c r="E87" s="89">
        <f t="shared" si="17"/>
        <v>0</v>
      </c>
      <c r="F87" s="89">
        <f t="shared" si="17"/>
        <v>-433100</v>
      </c>
      <c r="G87" s="89">
        <f t="shared" si="17"/>
        <v>2153247</v>
      </c>
      <c r="H87" s="90">
        <f t="shared" si="11"/>
        <v>1720147</v>
      </c>
    </row>
    <row r="88" spans="1:8" ht="18" customHeight="1">
      <c r="A88" s="453" t="s">
        <v>66</v>
      </c>
      <c r="B88" s="454"/>
      <c r="C88" s="455"/>
      <c r="D88" s="71" t="s">
        <v>58</v>
      </c>
      <c r="E88" s="82">
        <f t="shared" ref="E88:H90" si="18">E85+E55+E73+E64+E43</f>
        <v>34000000</v>
      </c>
      <c r="F88" s="82">
        <f t="shared" si="18"/>
        <v>3870540</v>
      </c>
      <c r="G88" s="82">
        <f t="shared" si="18"/>
        <v>32100368</v>
      </c>
      <c r="H88" s="83">
        <f t="shared" si="18"/>
        <v>69970908</v>
      </c>
    </row>
    <row r="89" spans="1:8" ht="18" customHeight="1">
      <c r="A89" s="456"/>
      <c r="B89" s="457"/>
      <c r="C89" s="458"/>
      <c r="D89" s="71" t="s">
        <v>59</v>
      </c>
      <c r="E89" s="82">
        <f t="shared" si="18"/>
        <v>33074420</v>
      </c>
      <c r="F89" s="82">
        <f t="shared" si="18"/>
        <v>3439220</v>
      </c>
      <c r="G89" s="82">
        <f t="shared" si="18"/>
        <v>31648275</v>
      </c>
      <c r="H89" s="83">
        <f t="shared" si="18"/>
        <v>68161915</v>
      </c>
    </row>
    <row r="90" spans="1:8" ht="18" customHeight="1" thickBot="1">
      <c r="A90" s="459"/>
      <c r="B90" s="460"/>
      <c r="C90" s="461"/>
      <c r="D90" s="54" t="s">
        <v>60</v>
      </c>
      <c r="E90" s="134">
        <f t="shared" si="18"/>
        <v>-925580</v>
      </c>
      <c r="F90" s="134">
        <f t="shared" si="18"/>
        <v>-431320</v>
      </c>
      <c r="G90" s="134">
        <f t="shared" si="18"/>
        <v>-452093</v>
      </c>
      <c r="H90" s="135">
        <f>H87+H57+H75+H66+H45</f>
        <v>-1808993</v>
      </c>
    </row>
  </sheetData>
  <mergeCells count="23">
    <mergeCell ref="C19:C21"/>
    <mergeCell ref="C61:C63"/>
    <mergeCell ref="A1:H1"/>
    <mergeCell ref="A4:B4"/>
    <mergeCell ref="A2:H2"/>
    <mergeCell ref="G4:H4"/>
    <mergeCell ref="A5:C5"/>
    <mergeCell ref="D5:D6"/>
    <mergeCell ref="E5:E6"/>
    <mergeCell ref="F5:F6"/>
    <mergeCell ref="G5:G6"/>
    <mergeCell ref="H5:H6"/>
    <mergeCell ref="C25:C27"/>
    <mergeCell ref="C40:C42"/>
    <mergeCell ref="B43:C45"/>
    <mergeCell ref="C52:C54"/>
    <mergeCell ref="B55:C57"/>
    <mergeCell ref="A88:C90"/>
    <mergeCell ref="B64:C66"/>
    <mergeCell ref="C70:C72"/>
    <mergeCell ref="B73:C75"/>
    <mergeCell ref="C82:C84"/>
    <mergeCell ref="B85:C87"/>
  </mergeCells>
  <phoneticPr fontId="7" type="noConversion"/>
  <pageMargins left="0.39370078740157483" right="0.39370078740157483" top="0.94488188976377963" bottom="0.94488188976377963" header="0.31496062992125984" footer="0.31496062992125984"/>
  <pageSetup paperSize="9" scale="83" fitToHeight="0" orientation="portrait" r:id="rId1"/>
  <rowBreaks count="1" manualBreakCount="1">
    <brk id="4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D294F-AFE8-48E8-A1F0-BCFB8029C20E}">
  <dimension ref="A1:F65"/>
  <sheetViews>
    <sheetView view="pageBreakPreview" zoomScale="70" zoomScaleNormal="100" zoomScaleSheetLayoutView="70" workbookViewId="0">
      <selection activeCell="N58" sqref="N58"/>
    </sheetView>
  </sheetViews>
  <sheetFormatPr defaultRowHeight="16.5"/>
  <cols>
    <col min="1" max="1" width="9" style="374"/>
    <col min="2" max="2" width="6.125" style="374" customWidth="1"/>
    <col min="3" max="4" width="13.75" style="415" customWidth="1"/>
    <col min="5" max="5" width="34.5" style="378" customWidth="1"/>
    <col min="6" max="6" width="17.125" style="374" customWidth="1"/>
    <col min="7" max="11" width="9" style="378"/>
    <col min="12" max="12" width="9" style="378" customWidth="1"/>
    <col min="13" max="16384" width="9" style="378"/>
  </cols>
  <sheetData>
    <row r="1" spans="1:6" s="373" customFormat="1" ht="20.25">
      <c r="A1" s="371"/>
      <c r="B1" s="479" t="s">
        <v>394</v>
      </c>
      <c r="C1" s="479"/>
      <c r="D1" s="479"/>
      <c r="E1" s="479"/>
      <c r="F1" s="372"/>
    </row>
    <row r="2" spans="1:6" ht="17.25" thickBot="1">
      <c r="C2" s="375"/>
      <c r="D2" s="375"/>
      <c r="E2" s="376"/>
      <c r="F2" s="377"/>
    </row>
    <row r="3" spans="1:6">
      <c r="A3" s="379" t="s">
        <v>311</v>
      </c>
      <c r="B3" s="380" t="s">
        <v>312</v>
      </c>
      <c r="C3" s="381" t="s">
        <v>313</v>
      </c>
      <c r="D3" s="381" t="s">
        <v>314</v>
      </c>
      <c r="E3" s="382" t="s">
        <v>315</v>
      </c>
      <c r="F3" s="383" t="s">
        <v>316</v>
      </c>
    </row>
    <row r="4" spans="1:6" ht="15.75" customHeight="1">
      <c r="A4" s="384" t="s">
        <v>317</v>
      </c>
      <c r="B4" s="385">
        <v>1</v>
      </c>
      <c r="C4" s="386">
        <v>21414730</v>
      </c>
      <c r="D4" s="386">
        <v>21414730</v>
      </c>
      <c r="E4" s="387" t="s">
        <v>318</v>
      </c>
      <c r="F4" s="388" t="s">
        <v>319</v>
      </c>
    </row>
    <row r="5" spans="1:6" ht="15.75" customHeight="1">
      <c r="A5" s="384" t="s">
        <v>317</v>
      </c>
      <c r="B5" s="385">
        <v>1</v>
      </c>
      <c r="C5" s="386">
        <v>418000</v>
      </c>
      <c r="D5" s="386">
        <v>418000</v>
      </c>
      <c r="E5" s="387" t="s">
        <v>320</v>
      </c>
      <c r="F5" s="388" t="s">
        <v>321</v>
      </c>
    </row>
    <row r="6" spans="1:6" ht="15.75" customHeight="1">
      <c r="A6" s="384" t="s">
        <v>317</v>
      </c>
      <c r="B6" s="385">
        <v>1</v>
      </c>
      <c r="C6" s="386">
        <v>110000</v>
      </c>
      <c r="D6" s="386">
        <v>110000</v>
      </c>
      <c r="E6" s="387" t="s">
        <v>322</v>
      </c>
      <c r="F6" s="388" t="s">
        <v>323</v>
      </c>
    </row>
    <row r="7" spans="1:6" ht="15.75" customHeight="1">
      <c r="A7" s="384" t="s">
        <v>317</v>
      </c>
      <c r="B7" s="385">
        <v>1</v>
      </c>
      <c r="C7" s="386">
        <v>110000</v>
      </c>
      <c r="D7" s="386">
        <v>110000</v>
      </c>
      <c r="E7" s="387" t="s">
        <v>324</v>
      </c>
      <c r="F7" s="388" t="s">
        <v>323</v>
      </c>
    </row>
    <row r="8" spans="1:6" ht="15.75" customHeight="1">
      <c r="A8" s="384" t="s">
        <v>317</v>
      </c>
      <c r="B8" s="385">
        <v>1</v>
      </c>
      <c r="C8" s="386">
        <v>462000</v>
      </c>
      <c r="D8" s="386">
        <v>462000</v>
      </c>
      <c r="E8" s="387" t="s">
        <v>325</v>
      </c>
      <c r="F8" s="388" t="s">
        <v>323</v>
      </c>
    </row>
    <row r="9" spans="1:6" ht="15.75" customHeight="1">
      <c r="A9" s="384" t="s">
        <v>317</v>
      </c>
      <c r="B9" s="385">
        <v>1</v>
      </c>
      <c r="C9" s="386">
        <v>3960000</v>
      </c>
      <c r="D9" s="386">
        <v>3960000</v>
      </c>
      <c r="E9" s="387" t="s">
        <v>326</v>
      </c>
      <c r="F9" s="388" t="s">
        <v>323</v>
      </c>
    </row>
    <row r="10" spans="1:6" ht="15.75" customHeight="1">
      <c r="A10" s="384" t="s">
        <v>317</v>
      </c>
      <c r="B10" s="385">
        <v>1</v>
      </c>
      <c r="C10" s="386">
        <v>21788100</v>
      </c>
      <c r="D10" s="386">
        <v>21788100</v>
      </c>
      <c r="E10" s="387" t="s">
        <v>327</v>
      </c>
      <c r="F10" s="388" t="s">
        <v>328</v>
      </c>
    </row>
    <row r="11" spans="1:6" ht="15.75" customHeight="1">
      <c r="A11" s="384" t="s">
        <v>317</v>
      </c>
      <c r="B11" s="385">
        <v>3</v>
      </c>
      <c r="C11" s="386">
        <v>250000</v>
      </c>
      <c r="D11" s="386">
        <v>250000</v>
      </c>
      <c r="E11" s="387" t="s">
        <v>329</v>
      </c>
      <c r="F11" s="388" t="s">
        <v>323</v>
      </c>
    </row>
    <row r="12" spans="1:6" ht="15.75" customHeight="1">
      <c r="A12" s="384" t="s">
        <v>317</v>
      </c>
      <c r="B12" s="385">
        <v>31</v>
      </c>
      <c r="C12" s="386">
        <v>341000</v>
      </c>
      <c r="D12" s="386">
        <v>341000</v>
      </c>
      <c r="E12" s="387" t="s">
        <v>330</v>
      </c>
      <c r="F12" s="388" t="s">
        <v>319</v>
      </c>
    </row>
    <row r="13" spans="1:6" ht="15.75" customHeight="1">
      <c r="A13" s="384" t="s">
        <v>317</v>
      </c>
      <c r="B13" s="385">
        <v>7</v>
      </c>
      <c r="C13" s="386">
        <v>32000</v>
      </c>
      <c r="D13" s="386">
        <v>32000</v>
      </c>
      <c r="E13" s="387" t="s">
        <v>331</v>
      </c>
      <c r="F13" s="388" t="s">
        <v>321</v>
      </c>
    </row>
    <row r="14" spans="1:6" ht="15.75" customHeight="1">
      <c r="A14" s="384" t="s">
        <v>317</v>
      </c>
      <c r="B14" s="385">
        <v>3</v>
      </c>
      <c r="C14" s="386">
        <v>18000</v>
      </c>
      <c r="D14" s="386">
        <v>18000</v>
      </c>
      <c r="E14" s="387" t="s">
        <v>332</v>
      </c>
      <c r="F14" s="388" t="s">
        <v>321</v>
      </c>
    </row>
    <row r="15" spans="1:6" ht="15.75" customHeight="1">
      <c r="A15" s="384" t="s">
        <v>317</v>
      </c>
      <c r="B15" s="385">
        <v>4</v>
      </c>
      <c r="C15" s="386">
        <v>48400</v>
      </c>
      <c r="D15" s="386">
        <v>48400</v>
      </c>
      <c r="E15" s="387" t="s">
        <v>333</v>
      </c>
      <c r="F15" s="388" t="s">
        <v>321</v>
      </c>
    </row>
    <row r="16" spans="1:6" ht="15.75" customHeight="1">
      <c r="A16" s="384" t="s">
        <v>317</v>
      </c>
      <c r="B16" s="385">
        <v>1</v>
      </c>
      <c r="C16" s="386">
        <v>209000</v>
      </c>
      <c r="D16" s="386">
        <v>209000</v>
      </c>
      <c r="E16" s="387" t="s">
        <v>334</v>
      </c>
      <c r="F16" s="388" t="s">
        <v>321</v>
      </c>
    </row>
    <row r="17" spans="1:6" ht="15.75" customHeight="1">
      <c r="A17" s="384" t="s">
        <v>317</v>
      </c>
      <c r="B17" s="385">
        <v>1</v>
      </c>
      <c r="C17" s="386">
        <v>90000</v>
      </c>
      <c r="D17" s="386">
        <v>90000</v>
      </c>
      <c r="E17" s="387" t="s">
        <v>335</v>
      </c>
      <c r="F17" s="388" t="s">
        <v>321</v>
      </c>
    </row>
    <row r="18" spans="1:6" ht="15.75" customHeight="1">
      <c r="A18" s="384" t="s">
        <v>317</v>
      </c>
      <c r="B18" s="385">
        <v>1</v>
      </c>
      <c r="C18" s="386">
        <v>3442000</v>
      </c>
      <c r="D18" s="386">
        <v>3442000</v>
      </c>
      <c r="E18" s="387" t="s">
        <v>336</v>
      </c>
      <c r="F18" s="388" t="s">
        <v>323</v>
      </c>
    </row>
    <row r="19" spans="1:6" ht="15.75" customHeight="1">
      <c r="A19" s="384" t="s">
        <v>317</v>
      </c>
      <c r="B19" s="385">
        <v>1</v>
      </c>
      <c r="C19" s="386">
        <v>2500000</v>
      </c>
      <c r="D19" s="386">
        <v>2500000</v>
      </c>
      <c r="E19" s="387" t="s">
        <v>337</v>
      </c>
      <c r="F19" s="388" t="s">
        <v>323</v>
      </c>
    </row>
    <row r="20" spans="1:6" ht="15.75" customHeight="1">
      <c r="A20" s="384" t="s">
        <v>317</v>
      </c>
      <c r="B20" s="385">
        <v>4</v>
      </c>
      <c r="C20" s="386">
        <v>120000</v>
      </c>
      <c r="D20" s="386">
        <v>120000</v>
      </c>
      <c r="E20" s="387" t="s">
        <v>338</v>
      </c>
      <c r="F20" s="388" t="s">
        <v>321</v>
      </c>
    </row>
    <row r="21" spans="1:6" ht="15.75" customHeight="1">
      <c r="A21" s="384" t="s">
        <v>317</v>
      </c>
      <c r="B21" s="385">
        <v>5</v>
      </c>
      <c r="C21" s="386">
        <v>250000</v>
      </c>
      <c r="D21" s="386">
        <v>250000</v>
      </c>
      <c r="E21" s="387" t="s">
        <v>339</v>
      </c>
      <c r="F21" s="388" t="s">
        <v>321</v>
      </c>
    </row>
    <row r="22" spans="1:6" ht="15.75" customHeight="1">
      <c r="A22" s="384" t="s">
        <v>317</v>
      </c>
      <c r="B22" s="385">
        <v>1</v>
      </c>
      <c r="C22" s="386">
        <v>242000</v>
      </c>
      <c r="D22" s="386">
        <v>242000</v>
      </c>
      <c r="E22" s="387" t="s">
        <v>340</v>
      </c>
      <c r="F22" s="388" t="s">
        <v>321</v>
      </c>
    </row>
    <row r="23" spans="1:6" ht="15.75" customHeight="1">
      <c r="A23" s="384" t="s">
        <v>317</v>
      </c>
      <c r="B23" s="385">
        <v>1</v>
      </c>
      <c r="C23" s="386">
        <v>220000</v>
      </c>
      <c r="D23" s="386">
        <v>220000</v>
      </c>
      <c r="E23" s="387" t="s">
        <v>341</v>
      </c>
      <c r="F23" s="388" t="s">
        <v>321</v>
      </c>
    </row>
    <row r="24" spans="1:6" ht="15.75" customHeight="1">
      <c r="A24" s="384" t="s">
        <v>317</v>
      </c>
      <c r="B24" s="385">
        <v>4</v>
      </c>
      <c r="C24" s="386">
        <v>495000</v>
      </c>
      <c r="D24" s="386">
        <v>495000</v>
      </c>
      <c r="E24" s="387" t="s">
        <v>342</v>
      </c>
      <c r="F24" s="388" t="s">
        <v>321</v>
      </c>
    </row>
    <row r="25" spans="1:6" ht="15.75" customHeight="1">
      <c r="A25" s="384" t="s">
        <v>317</v>
      </c>
      <c r="B25" s="385">
        <v>2</v>
      </c>
      <c r="C25" s="389">
        <v>144000</v>
      </c>
      <c r="D25" s="389">
        <v>144000</v>
      </c>
      <c r="E25" s="387" t="s">
        <v>343</v>
      </c>
      <c r="F25" s="388" t="s">
        <v>321</v>
      </c>
    </row>
    <row r="26" spans="1:6" ht="15.75" customHeight="1">
      <c r="A26" s="384" t="s">
        <v>317</v>
      </c>
      <c r="B26" s="385">
        <v>1</v>
      </c>
      <c r="C26" s="389">
        <v>55000</v>
      </c>
      <c r="D26" s="389">
        <v>55000</v>
      </c>
      <c r="E26" s="387" t="s">
        <v>344</v>
      </c>
      <c r="F26" s="388" t="s">
        <v>321</v>
      </c>
    </row>
    <row r="27" spans="1:6" ht="15.75" customHeight="1">
      <c r="A27" s="384" t="s">
        <v>317</v>
      </c>
      <c r="B27" s="385">
        <v>4</v>
      </c>
      <c r="C27" s="389">
        <v>330000</v>
      </c>
      <c r="D27" s="389">
        <v>330000</v>
      </c>
      <c r="E27" s="387" t="s">
        <v>345</v>
      </c>
      <c r="F27" s="388" t="s">
        <v>323</v>
      </c>
    </row>
    <row r="28" spans="1:6" ht="15.75" customHeight="1">
      <c r="A28" s="384" t="s">
        <v>317</v>
      </c>
      <c r="B28" s="385">
        <v>3</v>
      </c>
      <c r="C28" s="389">
        <v>231000</v>
      </c>
      <c r="D28" s="389">
        <v>231000</v>
      </c>
      <c r="E28" s="387" t="s">
        <v>346</v>
      </c>
      <c r="F28" s="388" t="s">
        <v>323</v>
      </c>
    </row>
    <row r="29" spans="1:6" ht="15.75" customHeight="1">
      <c r="A29" s="384" t="s">
        <v>317</v>
      </c>
      <c r="B29" s="385">
        <v>1</v>
      </c>
      <c r="C29" s="389">
        <v>1441000</v>
      </c>
      <c r="D29" s="389">
        <v>1441000</v>
      </c>
      <c r="E29" s="387" t="s">
        <v>347</v>
      </c>
      <c r="F29" s="388" t="s">
        <v>321</v>
      </c>
    </row>
    <row r="30" spans="1:6" ht="15.75" customHeight="1">
      <c r="A30" s="384" t="s">
        <v>348</v>
      </c>
      <c r="B30" s="385">
        <v>1</v>
      </c>
      <c r="C30" s="389">
        <v>781000</v>
      </c>
      <c r="D30" s="389">
        <v>781000</v>
      </c>
      <c r="E30" s="387" t="s">
        <v>349</v>
      </c>
      <c r="F30" s="388" t="s">
        <v>319</v>
      </c>
    </row>
    <row r="31" spans="1:6" ht="15.75" customHeight="1">
      <c r="A31" s="384" t="s">
        <v>350</v>
      </c>
      <c r="B31" s="385">
        <v>1</v>
      </c>
      <c r="C31" s="389">
        <v>180000</v>
      </c>
      <c r="D31" s="389">
        <v>180000</v>
      </c>
      <c r="E31" s="387" t="s">
        <v>351</v>
      </c>
      <c r="F31" s="388" t="s">
        <v>319</v>
      </c>
    </row>
    <row r="32" spans="1:6" ht="15.75" customHeight="1">
      <c r="A32" s="384" t="s">
        <v>350</v>
      </c>
      <c r="B32" s="385">
        <v>1</v>
      </c>
      <c r="C32" s="389">
        <v>820000</v>
      </c>
      <c r="D32" s="389">
        <v>820000</v>
      </c>
      <c r="E32" s="387" t="s">
        <v>352</v>
      </c>
      <c r="F32" s="388" t="s">
        <v>323</v>
      </c>
    </row>
    <row r="33" spans="1:6" ht="15.75" customHeight="1">
      <c r="A33" s="384" t="s">
        <v>353</v>
      </c>
      <c r="B33" s="385">
        <v>1</v>
      </c>
      <c r="C33" s="389">
        <v>185000</v>
      </c>
      <c r="D33" s="389">
        <v>185000</v>
      </c>
      <c r="E33" s="387" t="s">
        <v>354</v>
      </c>
      <c r="F33" s="388" t="s">
        <v>323</v>
      </c>
    </row>
    <row r="34" spans="1:6" ht="15.75" customHeight="1">
      <c r="A34" s="390" t="s">
        <v>353</v>
      </c>
      <c r="B34" s="385">
        <v>2</v>
      </c>
      <c r="C34" s="389">
        <v>25000</v>
      </c>
      <c r="D34" s="389">
        <v>25000</v>
      </c>
      <c r="E34" s="387" t="s">
        <v>355</v>
      </c>
      <c r="F34" s="388" t="s">
        <v>321</v>
      </c>
    </row>
    <row r="35" spans="1:6" ht="15.75" customHeight="1">
      <c r="A35" s="390" t="s">
        <v>353</v>
      </c>
      <c r="B35" s="385">
        <v>1</v>
      </c>
      <c r="C35" s="389">
        <v>40000</v>
      </c>
      <c r="D35" s="389">
        <v>40000</v>
      </c>
      <c r="E35" s="387" t="s">
        <v>356</v>
      </c>
      <c r="F35" s="388" t="s">
        <v>321</v>
      </c>
    </row>
    <row r="36" spans="1:6">
      <c r="A36" s="390" t="s">
        <v>353</v>
      </c>
      <c r="B36" s="385">
        <v>3</v>
      </c>
      <c r="C36" s="389">
        <v>530000</v>
      </c>
      <c r="D36" s="389">
        <v>530000</v>
      </c>
      <c r="E36" s="387" t="s">
        <v>357</v>
      </c>
      <c r="F36" s="388" t="s">
        <v>323</v>
      </c>
    </row>
    <row r="37" spans="1:6">
      <c r="A37" s="390" t="s">
        <v>353</v>
      </c>
      <c r="B37" s="385">
        <v>1</v>
      </c>
      <c r="C37" s="389">
        <v>630000</v>
      </c>
      <c r="D37" s="389">
        <v>630000</v>
      </c>
      <c r="E37" s="387" t="s">
        <v>358</v>
      </c>
      <c r="F37" s="388" t="s">
        <v>323</v>
      </c>
    </row>
    <row r="38" spans="1:6">
      <c r="A38" s="390" t="s">
        <v>353</v>
      </c>
      <c r="B38" s="385">
        <v>1</v>
      </c>
      <c r="C38" s="389">
        <v>185000</v>
      </c>
      <c r="D38" s="389">
        <v>185000</v>
      </c>
      <c r="E38" s="387" t="s">
        <v>359</v>
      </c>
      <c r="F38" s="388" t="s">
        <v>321</v>
      </c>
    </row>
    <row r="39" spans="1:6">
      <c r="A39" s="390" t="s">
        <v>353</v>
      </c>
      <c r="B39" s="385">
        <v>1</v>
      </c>
      <c r="C39" s="389">
        <v>100000</v>
      </c>
      <c r="D39" s="389">
        <v>100000</v>
      </c>
      <c r="E39" s="387" t="s">
        <v>360</v>
      </c>
      <c r="F39" s="388" t="s">
        <v>323</v>
      </c>
    </row>
    <row r="40" spans="1:6">
      <c r="A40" s="390" t="s">
        <v>353</v>
      </c>
      <c r="B40" s="385">
        <v>2</v>
      </c>
      <c r="C40" s="389">
        <v>150000</v>
      </c>
      <c r="D40" s="389">
        <v>150000</v>
      </c>
      <c r="E40" s="387" t="s">
        <v>361</v>
      </c>
      <c r="F40" s="388" t="s">
        <v>321</v>
      </c>
    </row>
    <row r="41" spans="1:6">
      <c r="A41" s="390" t="s">
        <v>353</v>
      </c>
      <c r="B41" s="385">
        <v>2</v>
      </c>
      <c r="C41" s="389">
        <v>50000</v>
      </c>
      <c r="D41" s="389">
        <v>50000</v>
      </c>
      <c r="E41" s="387" t="s">
        <v>362</v>
      </c>
      <c r="F41" s="388" t="s">
        <v>321</v>
      </c>
    </row>
    <row r="42" spans="1:6">
      <c r="A42" s="390" t="s">
        <v>353</v>
      </c>
      <c r="B42" s="385">
        <v>1</v>
      </c>
      <c r="C42" s="389">
        <v>10000</v>
      </c>
      <c r="D42" s="389">
        <v>10000</v>
      </c>
      <c r="E42" s="387" t="s">
        <v>363</v>
      </c>
      <c r="F42" s="388" t="s">
        <v>321</v>
      </c>
    </row>
    <row r="43" spans="1:6">
      <c r="A43" s="390" t="s">
        <v>353</v>
      </c>
      <c r="B43" s="385">
        <v>1</v>
      </c>
      <c r="C43" s="389">
        <v>8000</v>
      </c>
      <c r="D43" s="389">
        <v>8000</v>
      </c>
      <c r="E43" s="387" t="s">
        <v>364</v>
      </c>
      <c r="F43" s="388" t="s">
        <v>321</v>
      </c>
    </row>
    <row r="44" spans="1:6">
      <c r="A44" s="390" t="s">
        <v>353</v>
      </c>
      <c r="B44" s="385">
        <v>1</v>
      </c>
      <c r="C44" s="389">
        <v>8000</v>
      </c>
      <c r="D44" s="389">
        <v>8000</v>
      </c>
      <c r="E44" s="387" t="s">
        <v>365</v>
      </c>
      <c r="F44" s="388" t="s">
        <v>321</v>
      </c>
    </row>
    <row r="45" spans="1:6">
      <c r="A45" s="391" t="s">
        <v>366</v>
      </c>
      <c r="B45" s="392">
        <v>2</v>
      </c>
      <c r="C45" s="393">
        <v>150000</v>
      </c>
      <c r="D45" s="393">
        <v>150000</v>
      </c>
      <c r="E45" s="394" t="s">
        <v>367</v>
      </c>
      <c r="F45" s="395" t="s">
        <v>321</v>
      </c>
    </row>
    <row r="46" spans="1:6">
      <c r="A46" s="396" t="s">
        <v>368</v>
      </c>
      <c r="B46" s="397">
        <v>1</v>
      </c>
      <c r="C46" s="398">
        <v>177650</v>
      </c>
      <c r="D46" s="398">
        <v>177650</v>
      </c>
      <c r="E46" s="399" t="s">
        <v>369</v>
      </c>
      <c r="F46" s="220" t="s">
        <v>321</v>
      </c>
    </row>
    <row r="47" spans="1:6">
      <c r="A47" s="400" t="s">
        <v>370</v>
      </c>
      <c r="B47" s="401">
        <v>2</v>
      </c>
      <c r="C47" s="398">
        <v>601820</v>
      </c>
      <c r="D47" s="398">
        <v>601820</v>
      </c>
      <c r="E47" s="402" t="s">
        <v>371</v>
      </c>
      <c r="F47" s="147" t="s">
        <v>372</v>
      </c>
    </row>
    <row r="48" spans="1:6">
      <c r="A48" s="400" t="s">
        <v>370</v>
      </c>
      <c r="B48" s="401">
        <v>4</v>
      </c>
      <c r="C48" s="398">
        <v>358820</v>
      </c>
      <c r="D48" s="398">
        <v>358820</v>
      </c>
      <c r="E48" s="402" t="s">
        <v>373</v>
      </c>
      <c r="F48" s="147" t="s">
        <v>372</v>
      </c>
    </row>
    <row r="49" spans="1:6">
      <c r="A49" s="400" t="s">
        <v>370</v>
      </c>
      <c r="B49" s="401">
        <v>5</v>
      </c>
      <c r="C49" s="398">
        <v>357500</v>
      </c>
      <c r="D49" s="398">
        <v>357500</v>
      </c>
      <c r="E49" s="402" t="s">
        <v>374</v>
      </c>
      <c r="F49" s="147" t="s">
        <v>372</v>
      </c>
    </row>
    <row r="50" spans="1:6">
      <c r="A50" s="400" t="s">
        <v>370</v>
      </c>
      <c r="B50" s="401">
        <v>1</v>
      </c>
      <c r="C50" s="398">
        <v>1300000</v>
      </c>
      <c r="D50" s="398">
        <v>1300000</v>
      </c>
      <c r="E50" s="402" t="s">
        <v>375</v>
      </c>
      <c r="F50" s="147" t="s">
        <v>372</v>
      </c>
    </row>
    <row r="51" spans="1:6">
      <c r="A51" s="400" t="s">
        <v>370</v>
      </c>
      <c r="B51" s="401">
        <v>1</v>
      </c>
      <c r="C51" s="398">
        <v>1190000</v>
      </c>
      <c r="D51" s="398">
        <v>1190000</v>
      </c>
      <c r="E51" s="402" t="s">
        <v>376</v>
      </c>
      <c r="F51" s="147" t="s">
        <v>372</v>
      </c>
    </row>
    <row r="52" spans="1:6" ht="17.25" thickBot="1">
      <c r="A52" s="403" t="s">
        <v>370</v>
      </c>
      <c r="B52" s="404">
        <v>1</v>
      </c>
      <c r="C52" s="405">
        <v>1200000</v>
      </c>
      <c r="D52" s="405">
        <v>1200000</v>
      </c>
      <c r="E52" s="406" t="s">
        <v>377</v>
      </c>
      <c r="F52" s="407" t="s">
        <v>372</v>
      </c>
    </row>
    <row r="53" spans="1:6">
      <c r="A53" s="408" t="s">
        <v>370</v>
      </c>
      <c r="B53" s="409">
        <v>1</v>
      </c>
      <c r="C53" s="410">
        <v>800000</v>
      </c>
      <c r="D53" s="410">
        <v>800000</v>
      </c>
      <c r="E53" s="411" t="s">
        <v>378</v>
      </c>
      <c r="F53" s="412" t="s">
        <v>372</v>
      </c>
    </row>
    <row r="54" spans="1:6">
      <c r="A54" s="400" t="s">
        <v>370</v>
      </c>
      <c r="B54" s="401">
        <v>2</v>
      </c>
      <c r="C54" s="413">
        <v>200000</v>
      </c>
      <c r="D54" s="413">
        <v>200000</v>
      </c>
      <c r="E54" s="402" t="s">
        <v>379</v>
      </c>
      <c r="F54" s="147" t="s">
        <v>372</v>
      </c>
    </row>
    <row r="55" spans="1:6">
      <c r="A55" s="400" t="s">
        <v>370</v>
      </c>
      <c r="B55" s="401">
        <v>4</v>
      </c>
      <c r="C55" s="413">
        <v>150000</v>
      </c>
      <c r="D55" s="413">
        <v>150000</v>
      </c>
      <c r="E55" s="402" t="s">
        <v>380</v>
      </c>
      <c r="F55" s="147" t="s">
        <v>381</v>
      </c>
    </row>
    <row r="56" spans="1:6">
      <c r="A56" s="400" t="s">
        <v>370</v>
      </c>
      <c r="B56" s="401">
        <v>1</v>
      </c>
      <c r="C56" s="413">
        <v>1580000</v>
      </c>
      <c r="D56" s="413">
        <v>1580000</v>
      </c>
      <c r="E56" s="402" t="s">
        <v>382</v>
      </c>
      <c r="F56" s="147" t="s">
        <v>383</v>
      </c>
    </row>
    <row r="57" spans="1:6">
      <c r="A57" s="400" t="s">
        <v>370</v>
      </c>
      <c r="B57" s="401">
        <v>1</v>
      </c>
      <c r="C57" s="413">
        <v>2700000</v>
      </c>
      <c r="D57" s="413">
        <v>2700000</v>
      </c>
      <c r="E57" s="402" t="s">
        <v>384</v>
      </c>
      <c r="F57" s="147" t="s">
        <v>383</v>
      </c>
    </row>
    <row r="58" spans="1:6">
      <c r="A58" s="400" t="s">
        <v>385</v>
      </c>
      <c r="B58" s="401">
        <v>1</v>
      </c>
      <c r="C58" s="413">
        <v>450000</v>
      </c>
      <c r="D58" s="413">
        <v>450000</v>
      </c>
      <c r="E58" s="402" t="s">
        <v>386</v>
      </c>
      <c r="F58" s="147" t="s">
        <v>383</v>
      </c>
    </row>
    <row r="59" spans="1:6">
      <c r="A59" s="400" t="s">
        <v>385</v>
      </c>
      <c r="B59" s="401">
        <v>1</v>
      </c>
      <c r="C59" s="413">
        <v>852500</v>
      </c>
      <c r="D59" s="413">
        <v>852500</v>
      </c>
      <c r="E59" s="402" t="s">
        <v>387</v>
      </c>
      <c r="F59" s="147" t="s">
        <v>381</v>
      </c>
    </row>
    <row r="60" spans="1:6">
      <c r="A60" s="400" t="s">
        <v>385</v>
      </c>
      <c r="B60" s="401">
        <v>2</v>
      </c>
      <c r="C60" s="413">
        <v>299200</v>
      </c>
      <c r="D60" s="413">
        <v>299200</v>
      </c>
      <c r="E60" s="402" t="s">
        <v>388</v>
      </c>
      <c r="F60" s="147" t="s">
        <v>383</v>
      </c>
    </row>
    <row r="61" spans="1:6">
      <c r="A61" s="400" t="s">
        <v>385</v>
      </c>
      <c r="B61" s="401">
        <v>1</v>
      </c>
      <c r="C61" s="413">
        <v>2160710</v>
      </c>
      <c r="D61" s="413">
        <v>2160710</v>
      </c>
      <c r="E61" s="402" t="s">
        <v>389</v>
      </c>
      <c r="F61" s="147" t="s">
        <v>383</v>
      </c>
    </row>
    <row r="62" spans="1:6">
      <c r="A62" s="400" t="s">
        <v>385</v>
      </c>
      <c r="B62" s="401">
        <v>1</v>
      </c>
      <c r="C62" s="413">
        <v>99300</v>
      </c>
      <c r="D62" s="413">
        <v>99300</v>
      </c>
      <c r="E62" s="402" t="s">
        <v>390</v>
      </c>
      <c r="F62" s="147" t="s">
        <v>372</v>
      </c>
    </row>
    <row r="63" spans="1:6">
      <c r="A63" s="400" t="s">
        <v>385</v>
      </c>
      <c r="B63" s="401">
        <v>1</v>
      </c>
      <c r="C63" s="413">
        <v>406910</v>
      </c>
      <c r="D63" s="413">
        <v>406910</v>
      </c>
      <c r="E63" s="402" t="s">
        <v>391</v>
      </c>
      <c r="F63" s="147" t="s">
        <v>383</v>
      </c>
    </row>
    <row r="64" spans="1:6">
      <c r="A64" s="400" t="s">
        <v>370</v>
      </c>
      <c r="B64" s="401">
        <v>13</v>
      </c>
      <c r="C64" s="413">
        <v>79400</v>
      </c>
      <c r="D64" s="413">
        <v>79400</v>
      </c>
      <c r="E64" s="402" t="s">
        <v>392</v>
      </c>
      <c r="F64" s="147" t="s">
        <v>372</v>
      </c>
    </row>
    <row r="65" spans="1:6" ht="17.25" thickBot="1">
      <c r="A65" s="403" t="s">
        <v>370</v>
      </c>
      <c r="B65" s="404">
        <v>1</v>
      </c>
      <c r="C65" s="414">
        <v>721500</v>
      </c>
      <c r="D65" s="414">
        <v>721500</v>
      </c>
      <c r="E65" s="406" t="s">
        <v>393</v>
      </c>
      <c r="F65" s="407" t="s">
        <v>383</v>
      </c>
    </row>
  </sheetData>
  <mergeCells count="1">
    <mergeCell ref="B1:E1"/>
  </mergeCells>
  <phoneticPr fontId="7" type="noConversion"/>
  <printOptions horizontalCentered="1"/>
  <pageMargins left="0.39370078740157483" right="0.39370078740157483" top="0.98425196850393704" bottom="0.35433070866141736" header="0.31496062992125984" footer="0"/>
  <pageSetup paperSize="9" scale="85" orientation="portrait" r:id="rId1"/>
  <headerFooter>
    <oddFooter>&amp;R&amp;"바탕,보통"남양주시 희망나눔 푸드마켓</oddFooter>
  </headerFooter>
  <rowBreaks count="1" manualBreakCount="1">
    <brk id="52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C30E-50A3-42E8-A7AC-32D027D417E0}">
  <dimension ref="A1:F9"/>
  <sheetViews>
    <sheetView view="pageBreakPreview" zoomScale="85" zoomScaleNormal="100" zoomScaleSheetLayoutView="85" workbookViewId="0">
      <selection activeCell="I30" sqref="I30"/>
    </sheetView>
  </sheetViews>
  <sheetFormatPr defaultRowHeight="14.25"/>
  <cols>
    <col min="1" max="2" width="10.625" style="136" customWidth="1"/>
    <col min="3" max="3" width="16" style="136" customWidth="1"/>
    <col min="4" max="4" width="13.875" style="151" bestFit="1" customWidth="1"/>
    <col min="5" max="5" width="12.625" style="136" customWidth="1"/>
    <col min="6" max="6" width="23.625" style="136" customWidth="1"/>
    <col min="7" max="16384" width="9" style="136"/>
  </cols>
  <sheetData>
    <row r="1" spans="1:6" ht="20.25">
      <c r="A1" s="479" t="s">
        <v>395</v>
      </c>
      <c r="B1" s="479"/>
      <c r="C1" s="479"/>
      <c r="D1" s="479"/>
      <c r="E1" s="479"/>
      <c r="F1" s="479"/>
    </row>
    <row r="2" spans="1:6" ht="15" customHeight="1" thickBot="1">
      <c r="A2" s="137"/>
      <c r="B2" s="137"/>
      <c r="C2" s="137"/>
      <c r="D2" s="138"/>
      <c r="E2" s="137"/>
      <c r="F2" s="139" t="s">
        <v>134</v>
      </c>
    </row>
    <row r="3" spans="1:6" ht="30" customHeight="1">
      <c r="A3" s="140" t="s">
        <v>135</v>
      </c>
      <c r="B3" s="141" t="s">
        <v>136</v>
      </c>
      <c r="C3" s="141" t="s">
        <v>137</v>
      </c>
      <c r="D3" s="142" t="s">
        <v>138</v>
      </c>
      <c r="E3" s="141" t="s">
        <v>139</v>
      </c>
      <c r="F3" s="143" t="s">
        <v>140</v>
      </c>
    </row>
    <row r="4" spans="1:6" ht="30" customHeight="1">
      <c r="A4" s="144">
        <v>43486</v>
      </c>
      <c r="B4" s="145" t="s">
        <v>141</v>
      </c>
      <c r="C4" s="145" t="s">
        <v>142</v>
      </c>
      <c r="D4" s="146">
        <v>5000000</v>
      </c>
      <c r="E4" s="145" t="s">
        <v>143</v>
      </c>
      <c r="F4" s="147" t="s">
        <v>146</v>
      </c>
    </row>
    <row r="5" spans="1:6" ht="30" customHeight="1">
      <c r="A5" s="144">
        <v>43579</v>
      </c>
      <c r="B5" s="145" t="s">
        <v>141</v>
      </c>
      <c r="C5" s="145" t="s">
        <v>142</v>
      </c>
      <c r="D5" s="146">
        <v>5000000</v>
      </c>
      <c r="E5" s="145" t="s">
        <v>143</v>
      </c>
      <c r="F5" s="147" t="s">
        <v>147</v>
      </c>
    </row>
    <row r="6" spans="1:6" ht="30" customHeight="1">
      <c r="A6" s="144">
        <v>43486</v>
      </c>
      <c r="B6" s="145" t="s">
        <v>141</v>
      </c>
      <c r="C6" s="145" t="s">
        <v>142</v>
      </c>
      <c r="D6" s="146">
        <v>12000000</v>
      </c>
      <c r="E6" s="145" t="s">
        <v>143</v>
      </c>
      <c r="F6" s="147" t="s">
        <v>148</v>
      </c>
    </row>
    <row r="7" spans="1:6" ht="30" customHeight="1">
      <c r="A7" s="144">
        <v>43580</v>
      </c>
      <c r="B7" s="145" t="s">
        <v>141</v>
      </c>
      <c r="C7" s="145" t="s">
        <v>142</v>
      </c>
      <c r="D7" s="146">
        <v>6000000</v>
      </c>
      <c r="E7" s="145" t="s">
        <v>143</v>
      </c>
      <c r="F7" s="147" t="s">
        <v>149</v>
      </c>
    </row>
    <row r="8" spans="1:6" ht="30" customHeight="1">
      <c r="A8" s="144">
        <v>43756</v>
      </c>
      <c r="B8" s="145" t="s">
        <v>141</v>
      </c>
      <c r="C8" s="145" t="s">
        <v>142</v>
      </c>
      <c r="D8" s="146">
        <v>6000000</v>
      </c>
      <c r="E8" s="145" t="s">
        <v>143</v>
      </c>
      <c r="F8" s="147" t="s">
        <v>150</v>
      </c>
    </row>
    <row r="9" spans="1:6" ht="30" customHeight="1" thickBot="1">
      <c r="A9" s="480" t="s">
        <v>144</v>
      </c>
      <c r="B9" s="481"/>
      <c r="C9" s="481"/>
      <c r="D9" s="148">
        <f>SUM(D4:D8)</f>
        <v>34000000</v>
      </c>
      <c r="E9" s="149"/>
      <c r="F9" s="150"/>
    </row>
  </sheetData>
  <mergeCells count="2">
    <mergeCell ref="A1:F1"/>
    <mergeCell ref="A9:C9"/>
  </mergeCells>
  <phoneticPr fontId="7" type="noConversion"/>
  <pageMargins left="0.7" right="0.7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0A64-C421-4E48-836B-4F9A17811CBE}">
  <sheetPr>
    <pageSetUpPr fitToPage="1"/>
  </sheetPr>
  <dimension ref="A1:M46"/>
  <sheetViews>
    <sheetView view="pageBreakPreview" topLeftCell="A3" zoomScale="85" zoomScaleNormal="100" zoomScaleSheetLayoutView="85" workbookViewId="0">
      <pane xSplit="2" ySplit="4" topLeftCell="C7" activePane="bottomRight" state="frozen"/>
      <selection activeCell="Q22" sqref="Q22"/>
      <selection pane="topRight" activeCell="Q22" sqref="Q22"/>
      <selection pane="bottomLeft" activeCell="Q22" sqref="Q22"/>
      <selection pane="bottomRight" activeCell="J15" sqref="J15"/>
    </sheetView>
  </sheetViews>
  <sheetFormatPr defaultRowHeight="13.5"/>
  <cols>
    <col min="1" max="1" width="5.875" style="303" customWidth="1"/>
    <col min="2" max="2" width="10.5" style="303" customWidth="1"/>
    <col min="3" max="3" width="13.25" style="302" customWidth="1"/>
    <col min="4" max="4" width="6.75" style="302" customWidth="1"/>
    <col min="5" max="8" width="6.875" style="302" customWidth="1"/>
    <col min="9" max="9" width="16" style="303" customWidth="1"/>
    <col min="10" max="10" width="14.625" style="302" customWidth="1"/>
    <col min="11" max="11" width="11.5" style="303" customWidth="1"/>
    <col min="12" max="253" width="9" style="302"/>
    <col min="254" max="254" width="12.125" style="302" customWidth="1"/>
    <col min="255" max="255" width="14.375" style="302" customWidth="1"/>
    <col min="256" max="256" width="17.75" style="302" customWidth="1"/>
    <col min="257" max="257" width="23.375" style="302" customWidth="1"/>
    <col min="258" max="258" width="12.125" style="302" customWidth="1"/>
    <col min="259" max="259" width="8.75" style="302" customWidth="1"/>
    <col min="260" max="260" width="14.375" style="302" customWidth="1"/>
    <col min="261" max="509" width="9" style="302"/>
    <col min="510" max="510" width="12.125" style="302" customWidth="1"/>
    <col min="511" max="511" width="14.375" style="302" customWidth="1"/>
    <col min="512" max="512" width="17.75" style="302" customWidth="1"/>
    <col min="513" max="513" width="23.375" style="302" customWidth="1"/>
    <col min="514" max="514" width="12.125" style="302" customWidth="1"/>
    <col min="515" max="515" width="8.75" style="302" customWidth="1"/>
    <col min="516" max="516" width="14.375" style="302" customWidth="1"/>
    <col min="517" max="765" width="9" style="302"/>
    <col min="766" max="766" width="12.125" style="302" customWidth="1"/>
    <col min="767" max="767" width="14.375" style="302" customWidth="1"/>
    <col min="768" max="768" width="17.75" style="302" customWidth="1"/>
    <col min="769" max="769" width="23.375" style="302" customWidth="1"/>
    <col min="770" max="770" width="12.125" style="302" customWidth="1"/>
    <col min="771" max="771" width="8.75" style="302" customWidth="1"/>
    <col min="772" max="772" width="14.375" style="302" customWidth="1"/>
    <col min="773" max="1021" width="9" style="302"/>
    <col min="1022" max="1022" width="12.125" style="302" customWidth="1"/>
    <col min="1023" max="1023" width="14.375" style="302" customWidth="1"/>
    <col min="1024" max="1024" width="17.75" style="302" customWidth="1"/>
    <col min="1025" max="1025" width="23.375" style="302" customWidth="1"/>
    <col min="1026" max="1026" width="12.125" style="302" customWidth="1"/>
    <col min="1027" max="1027" width="8.75" style="302" customWidth="1"/>
    <col min="1028" max="1028" width="14.375" style="302" customWidth="1"/>
    <col min="1029" max="1277" width="9" style="302"/>
    <col min="1278" max="1278" width="12.125" style="302" customWidth="1"/>
    <col min="1279" max="1279" width="14.375" style="302" customWidth="1"/>
    <col min="1280" max="1280" width="17.75" style="302" customWidth="1"/>
    <col min="1281" max="1281" width="23.375" style="302" customWidth="1"/>
    <col min="1282" max="1282" width="12.125" style="302" customWidth="1"/>
    <col min="1283" max="1283" width="8.75" style="302" customWidth="1"/>
    <col min="1284" max="1284" width="14.375" style="302" customWidth="1"/>
    <col min="1285" max="1533" width="9" style="302"/>
    <col min="1534" max="1534" width="12.125" style="302" customWidth="1"/>
    <col min="1535" max="1535" width="14.375" style="302" customWidth="1"/>
    <col min="1536" max="1536" width="17.75" style="302" customWidth="1"/>
    <col min="1537" max="1537" width="23.375" style="302" customWidth="1"/>
    <col min="1538" max="1538" width="12.125" style="302" customWidth="1"/>
    <col min="1539" max="1539" width="8.75" style="302" customWidth="1"/>
    <col min="1540" max="1540" width="14.375" style="302" customWidth="1"/>
    <col min="1541" max="1789" width="9" style="302"/>
    <col min="1790" max="1790" width="12.125" style="302" customWidth="1"/>
    <col min="1791" max="1791" width="14.375" style="302" customWidth="1"/>
    <col min="1792" max="1792" width="17.75" style="302" customWidth="1"/>
    <col min="1793" max="1793" width="23.375" style="302" customWidth="1"/>
    <col min="1794" max="1794" width="12.125" style="302" customWidth="1"/>
    <col min="1795" max="1795" width="8.75" style="302" customWidth="1"/>
    <col min="1796" max="1796" width="14.375" style="302" customWidth="1"/>
    <col min="1797" max="2045" width="9" style="302"/>
    <col min="2046" max="2046" width="12.125" style="302" customWidth="1"/>
    <col min="2047" max="2047" width="14.375" style="302" customWidth="1"/>
    <col min="2048" max="2048" width="17.75" style="302" customWidth="1"/>
    <col min="2049" max="2049" width="23.375" style="302" customWidth="1"/>
    <col min="2050" max="2050" width="12.125" style="302" customWidth="1"/>
    <col min="2051" max="2051" width="8.75" style="302" customWidth="1"/>
    <col min="2052" max="2052" width="14.375" style="302" customWidth="1"/>
    <col min="2053" max="2301" width="9" style="302"/>
    <col min="2302" max="2302" width="12.125" style="302" customWidth="1"/>
    <col min="2303" max="2303" width="14.375" style="302" customWidth="1"/>
    <col min="2304" max="2304" width="17.75" style="302" customWidth="1"/>
    <col min="2305" max="2305" width="23.375" style="302" customWidth="1"/>
    <col min="2306" max="2306" width="12.125" style="302" customWidth="1"/>
    <col min="2307" max="2307" width="8.75" style="302" customWidth="1"/>
    <col min="2308" max="2308" width="14.375" style="302" customWidth="1"/>
    <col min="2309" max="2557" width="9" style="302"/>
    <col min="2558" max="2558" width="12.125" style="302" customWidth="1"/>
    <col min="2559" max="2559" width="14.375" style="302" customWidth="1"/>
    <col min="2560" max="2560" width="17.75" style="302" customWidth="1"/>
    <col min="2561" max="2561" width="23.375" style="302" customWidth="1"/>
    <col min="2562" max="2562" width="12.125" style="302" customWidth="1"/>
    <col min="2563" max="2563" width="8.75" style="302" customWidth="1"/>
    <col min="2564" max="2564" width="14.375" style="302" customWidth="1"/>
    <col min="2565" max="2813" width="9" style="302"/>
    <col min="2814" max="2814" width="12.125" style="302" customWidth="1"/>
    <col min="2815" max="2815" width="14.375" style="302" customWidth="1"/>
    <col min="2816" max="2816" width="17.75" style="302" customWidth="1"/>
    <col min="2817" max="2817" width="23.375" style="302" customWidth="1"/>
    <col min="2818" max="2818" width="12.125" style="302" customWidth="1"/>
    <col min="2819" max="2819" width="8.75" style="302" customWidth="1"/>
    <col min="2820" max="2820" width="14.375" style="302" customWidth="1"/>
    <col min="2821" max="3069" width="9" style="302"/>
    <col min="3070" max="3070" width="12.125" style="302" customWidth="1"/>
    <col min="3071" max="3071" width="14.375" style="302" customWidth="1"/>
    <col min="3072" max="3072" width="17.75" style="302" customWidth="1"/>
    <col min="3073" max="3073" width="23.375" style="302" customWidth="1"/>
    <col min="3074" max="3074" width="12.125" style="302" customWidth="1"/>
    <col min="3075" max="3075" width="8.75" style="302" customWidth="1"/>
    <col min="3076" max="3076" width="14.375" style="302" customWidth="1"/>
    <col min="3077" max="3325" width="9" style="302"/>
    <col min="3326" max="3326" width="12.125" style="302" customWidth="1"/>
    <col min="3327" max="3327" width="14.375" style="302" customWidth="1"/>
    <col min="3328" max="3328" width="17.75" style="302" customWidth="1"/>
    <col min="3329" max="3329" width="23.375" style="302" customWidth="1"/>
    <col min="3330" max="3330" width="12.125" style="302" customWidth="1"/>
    <col min="3331" max="3331" width="8.75" style="302" customWidth="1"/>
    <col min="3332" max="3332" width="14.375" style="302" customWidth="1"/>
    <col min="3333" max="3581" width="9" style="302"/>
    <col min="3582" max="3582" width="12.125" style="302" customWidth="1"/>
    <col min="3583" max="3583" width="14.375" style="302" customWidth="1"/>
    <col min="3584" max="3584" width="17.75" style="302" customWidth="1"/>
    <col min="3585" max="3585" width="23.375" style="302" customWidth="1"/>
    <col min="3586" max="3586" width="12.125" style="302" customWidth="1"/>
    <col min="3587" max="3587" width="8.75" style="302" customWidth="1"/>
    <col min="3588" max="3588" width="14.375" style="302" customWidth="1"/>
    <col min="3589" max="3837" width="9" style="302"/>
    <col min="3838" max="3838" width="12.125" style="302" customWidth="1"/>
    <col min="3839" max="3839" width="14.375" style="302" customWidth="1"/>
    <col min="3840" max="3840" width="17.75" style="302" customWidth="1"/>
    <col min="3841" max="3841" width="23.375" style="302" customWidth="1"/>
    <col min="3842" max="3842" width="12.125" style="302" customWidth="1"/>
    <col min="3843" max="3843" width="8.75" style="302" customWidth="1"/>
    <col min="3844" max="3844" width="14.375" style="302" customWidth="1"/>
    <col min="3845" max="4093" width="9" style="302"/>
    <col min="4094" max="4094" width="12.125" style="302" customWidth="1"/>
    <col min="4095" max="4095" width="14.375" style="302" customWidth="1"/>
    <col min="4096" max="4096" width="17.75" style="302" customWidth="1"/>
    <col min="4097" max="4097" width="23.375" style="302" customWidth="1"/>
    <col min="4098" max="4098" width="12.125" style="302" customWidth="1"/>
    <col min="4099" max="4099" width="8.75" style="302" customWidth="1"/>
    <col min="4100" max="4100" width="14.375" style="302" customWidth="1"/>
    <col min="4101" max="4349" width="9" style="302"/>
    <col min="4350" max="4350" width="12.125" style="302" customWidth="1"/>
    <col min="4351" max="4351" width="14.375" style="302" customWidth="1"/>
    <col min="4352" max="4352" width="17.75" style="302" customWidth="1"/>
    <col min="4353" max="4353" width="23.375" style="302" customWidth="1"/>
    <col min="4354" max="4354" width="12.125" style="302" customWidth="1"/>
    <col min="4355" max="4355" width="8.75" style="302" customWidth="1"/>
    <col min="4356" max="4356" width="14.375" style="302" customWidth="1"/>
    <col min="4357" max="4605" width="9" style="302"/>
    <col min="4606" max="4606" width="12.125" style="302" customWidth="1"/>
    <col min="4607" max="4607" width="14.375" style="302" customWidth="1"/>
    <col min="4608" max="4608" width="17.75" style="302" customWidth="1"/>
    <col min="4609" max="4609" width="23.375" style="302" customWidth="1"/>
    <col min="4610" max="4610" width="12.125" style="302" customWidth="1"/>
    <col min="4611" max="4611" width="8.75" style="302" customWidth="1"/>
    <col min="4612" max="4612" width="14.375" style="302" customWidth="1"/>
    <col min="4613" max="4861" width="9" style="302"/>
    <col min="4862" max="4862" width="12.125" style="302" customWidth="1"/>
    <col min="4863" max="4863" width="14.375" style="302" customWidth="1"/>
    <col min="4864" max="4864" width="17.75" style="302" customWidth="1"/>
    <col min="4865" max="4865" width="23.375" style="302" customWidth="1"/>
    <col min="4866" max="4866" width="12.125" style="302" customWidth="1"/>
    <col min="4867" max="4867" width="8.75" style="302" customWidth="1"/>
    <col min="4868" max="4868" width="14.375" style="302" customWidth="1"/>
    <col min="4869" max="5117" width="9" style="302"/>
    <col min="5118" max="5118" width="12.125" style="302" customWidth="1"/>
    <col min="5119" max="5119" width="14.375" style="302" customWidth="1"/>
    <col min="5120" max="5120" width="17.75" style="302" customWidth="1"/>
    <col min="5121" max="5121" width="23.375" style="302" customWidth="1"/>
    <col min="5122" max="5122" width="12.125" style="302" customWidth="1"/>
    <col min="5123" max="5123" width="8.75" style="302" customWidth="1"/>
    <col min="5124" max="5124" width="14.375" style="302" customWidth="1"/>
    <col min="5125" max="5373" width="9" style="302"/>
    <col min="5374" max="5374" width="12.125" style="302" customWidth="1"/>
    <col min="5375" max="5375" width="14.375" style="302" customWidth="1"/>
    <col min="5376" max="5376" width="17.75" style="302" customWidth="1"/>
    <col min="5377" max="5377" width="23.375" style="302" customWidth="1"/>
    <col min="5378" max="5378" width="12.125" style="302" customWidth="1"/>
    <col min="5379" max="5379" width="8.75" style="302" customWidth="1"/>
    <col min="5380" max="5380" width="14.375" style="302" customWidth="1"/>
    <col min="5381" max="5629" width="9" style="302"/>
    <col min="5630" max="5630" width="12.125" style="302" customWidth="1"/>
    <col min="5631" max="5631" width="14.375" style="302" customWidth="1"/>
    <col min="5632" max="5632" width="17.75" style="302" customWidth="1"/>
    <col min="5633" max="5633" width="23.375" style="302" customWidth="1"/>
    <col min="5634" max="5634" width="12.125" style="302" customWidth="1"/>
    <col min="5635" max="5635" width="8.75" style="302" customWidth="1"/>
    <col min="5636" max="5636" width="14.375" style="302" customWidth="1"/>
    <col min="5637" max="5885" width="9" style="302"/>
    <col min="5886" max="5886" width="12.125" style="302" customWidth="1"/>
    <col min="5887" max="5887" width="14.375" style="302" customWidth="1"/>
    <col min="5888" max="5888" width="17.75" style="302" customWidth="1"/>
    <col min="5889" max="5889" width="23.375" style="302" customWidth="1"/>
    <col min="5890" max="5890" width="12.125" style="302" customWidth="1"/>
    <col min="5891" max="5891" width="8.75" style="302" customWidth="1"/>
    <col min="5892" max="5892" width="14.375" style="302" customWidth="1"/>
    <col min="5893" max="6141" width="9" style="302"/>
    <col min="6142" max="6142" width="12.125" style="302" customWidth="1"/>
    <col min="6143" max="6143" width="14.375" style="302" customWidth="1"/>
    <col min="6144" max="6144" width="17.75" style="302" customWidth="1"/>
    <col min="6145" max="6145" width="23.375" style="302" customWidth="1"/>
    <col min="6146" max="6146" width="12.125" style="302" customWidth="1"/>
    <col min="6147" max="6147" width="8.75" style="302" customWidth="1"/>
    <col min="6148" max="6148" width="14.375" style="302" customWidth="1"/>
    <col min="6149" max="6397" width="9" style="302"/>
    <col min="6398" max="6398" width="12.125" style="302" customWidth="1"/>
    <col min="6399" max="6399" width="14.375" style="302" customWidth="1"/>
    <col min="6400" max="6400" width="17.75" style="302" customWidth="1"/>
    <col min="6401" max="6401" width="23.375" style="302" customWidth="1"/>
    <col min="6402" max="6402" width="12.125" style="302" customWidth="1"/>
    <col min="6403" max="6403" width="8.75" style="302" customWidth="1"/>
    <col min="6404" max="6404" width="14.375" style="302" customWidth="1"/>
    <col min="6405" max="6653" width="9" style="302"/>
    <col min="6654" max="6654" width="12.125" style="302" customWidth="1"/>
    <col min="6655" max="6655" width="14.375" style="302" customWidth="1"/>
    <col min="6656" max="6656" width="17.75" style="302" customWidth="1"/>
    <col min="6657" max="6657" width="23.375" style="302" customWidth="1"/>
    <col min="6658" max="6658" width="12.125" style="302" customWidth="1"/>
    <col min="6659" max="6659" width="8.75" style="302" customWidth="1"/>
    <col min="6660" max="6660" width="14.375" style="302" customWidth="1"/>
    <col min="6661" max="6909" width="9" style="302"/>
    <col min="6910" max="6910" width="12.125" style="302" customWidth="1"/>
    <col min="6911" max="6911" width="14.375" style="302" customWidth="1"/>
    <col min="6912" max="6912" width="17.75" style="302" customWidth="1"/>
    <col min="6913" max="6913" width="23.375" style="302" customWidth="1"/>
    <col min="6914" max="6914" width="12.125" style="302" customWidth="1"/>
    <col min="6915" max="6915" width="8.75" style="302" customWidth="1"/>
    <col min="6916" max="6916" width="14.375" style="302" customWidth="1"/>
    <col min="6917" max="7165" width="9" style="302"/>
    <col min="7166" max="7166" width="12.125" style="302" customWidth="1"/>
    <col min="7167" max="7167" width="14.375" style="302" customWidth="1"/>
    <col min="7168" max="7168" width="17.75" style="302" customWidth="1"/>
    <col min="7169" max="7169" width="23.375" style="302" customWidth="1"/>
    <col min="7170" max="7170" width="12.125" style="302" customWidth="1"/>
    <col min="7171" max="7171" width="8.75" style="302" customWidth="1"/>
    <col min="7172" max="7172" width="14.375" style="302" customWidth="1"/>
    <col min="7173" max="7421" width="9" style="302"/>
    <col min="7422" max="7422" width="12.125" style="302" customWidth="1"/>
    <col min="7423" max="7423" width="14.375" style="302" customWidth="1"/>
    <col min="7424" max="7424" width="17.75" style="302" customWidth="1"/>
    <col min="7425" max="7425" width="23.375" style="302" customWidth="1"/>
    <col min="7426" max="7426" width="12.125" style="302" customWidth="1"/>
    <col min="7427" max="7427" width="8.75" style="302" customWidth="1"/>
    <col min="7428" max="7428" width="14.375" style="302" customWidth="1"/>
    <col min="7429" max="7677" width="9" style="302"/>
    <col min="7678" max="7678" width="12.125" style="302" customWidth="1"/>
    <col min="7679" max="7679" width="14.375" style="302" customWidth="1"/>
    <col min="7680" max="7680" width="17.75" style="302" customWidth="1"/>
    <col min="7681" max="7681" width="23.375" style="302" customWidth="1"/>
    <col min="7682" max="7682" width="12.125" style="302" customWidth="1"/>
    <col min="7683" max="7683" width="8.75" style="302" customWidth="1"/>
    <col min="7684" max="7684" width="14.375" style="302" customWidth="1"/>
    <col min="7685" max="7933" width="9" style="302"/>
    <col min="7934" max="7934" width="12.125" style="302" customWidth="1"/>
    <col min="7935" max="7935" width="14.375" style="302" customWidth="1"/>
    <col min="7936" max="7936" width="17.75" style="302" customWidth="1"/>
    <col min="7937" max="7937" width="23.375" style="302" customWidth="1"/>
    <col min="7938" max="7938" width="12.125" style="302" customWidth="1"/>
    <col min="7939" max="7939" width="8.75" style="302" customWidth="1"/>
    <col min="7940" max="7940" width="14.375" style="302" customWidth="1"/>
    <col min="7941" max="8189" width="9" style="302"/>
    <col min="8190" max="8190" width="12.125" style="302" customWidth="1"/>
    <col min="8191" max="8191" width="14.375" style="302" customWidth="1"/>
    <col min="8192" max="8192" width="17.75" style="302" customWidth="1"/>
    <col min="8193" max="8193" width="23.375" style="302" customWidth="1"/>
    <col min="8194" max="8194" width="12.125" style="302" customWidth="1"/>
    <col min="8195" max="8195" width="8.75" style="302" customWidth="1"/>
    <col min="8196" max="8196" width="14.375" style="302" customWidth="1"/>
    <col min="8197" max="8445" width="9" style="302"/>
    <col min="8446" max="8446" width="12.125" style="302" customWidth="1"/>
    <col min="8447" max="8447" width="14.375" style="302" customWidth="1"/>
    <col min="8448" max="8448" width="17.75" style="302" customWidth="1"/>
    <col min="8449" max="8449" width="23.375" style="302" customWidth="1"/>
    <col min="8450" max="8450" width="12.125" style="302" customWidth="1"/>
    <col min="8451" max="8451" width="8.75" style="302" customWidth="1"/>
    <col min="8452" max="8452" width="14.375" style="302" customWidth="1"/>
    <col min="8453" max="8701" width="9" style="302"/>
    <col min="8702" max="8702" width="12.125" style="302" customWidth="1"/>
    <col min="8703" max="8703" width="14.375" style="302" customWidth="1"/>
    <col min="8704" max="8704" width="17.75" style="302" customWidth="1"/>
    <col min="8705" max="8705" width="23.375" style="302" customWidth="1"/>
    <col min="8706" max="8706" width="12.125" style="302" customWidth="1"/>
    <col min="8707" max="8707" width="8.75" style="302" customWidth="1"/>
    <col min="8708" max="8708" width="14.375" style="302" customWidth="1"/>
    <col min="8709" max="8957" width="9" style="302"/>
    <col min="8958" max="8958" width="12.125" style="302" customWidth="1"/>
    <col min="8959" max="8959" width="14.375" style="302" customWidth="1"/>
    <col min="8960" max="8960" width="17.75" style="302" customWidth="1"/>
    <col min="8961" max="8961" width="23.375" style="302" customWidth="1"/>
    <col min="8962" max="8962" width="12.125" style="302" customWidth="1"/>
    <col min="8963" max="8963" width="8.75" style="302" customWidth="1"/>
    <col min="8964" max="8964" width="14.375" style="302" customWidth="1"/>
    <col min="8965" max="9213" width="9" style="302"/>
    <col min="9214" max="9214" width="12.125" style="302" customWidth="1"/>
    <col min="9215" max="9215" width="14.375" style="302" customWidth="1"/>
    <col min="9216" max="9216" width="17.75" style="302" customWidth="1"/>
    <col min="9217" max="9217" width="23.375" style="302" customWidth="1"/>
    <col min="9218" max="9218" width="12.125" style="302" customWidth="1"/>
    <col min="9219" max="9219" width="8.75" style="302" customWidth="1"/>
    <col min="9220" max="9220" width="14.375" style="302" customWidth="1"/>
    <col min="9221" max="9469" width="9" style="302"/>
    <col min="9470" max="9470" width="12.125" style="302" customWidth="1"/>
    <col min="9471" max="9471" width="14.375" style="302" customWidth="1"/>
    <col min="9472" max="9472" width="17.75" style="302" customWidth="1"/>
    <col min="9473" max="9473" width="23.375" style="302" customWidth="1"/>
    <col min="9474" max="9474" width="12.125" style="302" customWidth="1"/>
    <col min="9475" max="9475" width="8.75" style="302" customWidth="1"/>
    <col min="9476" max="9476" width="14.375" style="302" customWidth="1"/>
    <col min="9477" max="9725" width="9" style="302"/>
    <col min="9726" max="9726" width="12.125" style="302" customWidth="1"/>
    <col min="9727" max="9727" width="14.375" style="302" customWidth="1"/>
    <col min="9728" max="9728" width="17.75" style="302" customWidth="1"/>
    <col min="9729" max="9729" width="23.375" style="302" customWidth="1"/>
    <col min="9730" max="9730" width="12.125" style="302" customWidth="1"/>
    <col min="9731" max="9731" width="8.75" style="302" customWidth="1"/>
    <col min="9732" max="9732" width="14.375" style="302" customWidth="1"/>
    <col min="9733" max="9981" width="9" style="302"/>
    <col min="9982" max="9982" width="12.125" style="302" customWidth="1"/>
    <col min="9983" max="9983" width="14.375" style="302" customWidth="1"/>
    <col min="9984" max="9984" width="17.75" style="302" customWidth="1"/>
    <col min="9985" max="9985" width="23.375" style="302" customWidth="1"/>
    <col min="9986" max="9986" width="12.125" style="302" customWidth="1"/>
    <col min="9987" max="9987" width="8.75" style="302" customWidth="1"/>
    <col min="9988" max="9988" width="14.375" style="302" customWidth="1"/>
    <col min="9989" max="10237" width="9" style="302"/>
    <col min="10238" max="10238" width="12.125" style="302" customWidth="1"/>
    <col min="10239" max="10239" width="14.375" style="302" customWidth="1"/>
    <col min="10240" max="10240" width="17.75" style="302" customWidth="1"/>
    <col min="10241" max="10241" width="23.375" style="302" customWidth="1"/>
    <col min="10242" max="10242" width="12.125" style="302" customWidth="1"/>
    <col min="10243" max="10243" width="8.75" style="302" customWidth="1"/>
    <col min="10244" max="10244" width="14.375" style="302" customWidth="1"/>
    <col min="10245" max="10493" width="9" style="302"/>
    <col min="10494" max="10494" width="12.125" style="302" customWidth="1"/>
    <col min="10495" max="10495" width="14.375" style="302" customWidth="1"/>
    <col min="10496" max="10496" width="17.75" style="302" customWidth="1"/>
    <col min="10497" max="10497" width="23.375" style="302" customWidth="1"/>
    <col min="10498" max="10498" width="12.125" style="302" customWidth="1"/>
    <col min="10499" max="10499" width="8.75" style="302" customWidth="1"/>
    <col min="10500" max="10500" width="14.375" style="302" customWidth="1"/>
    <col min="10501" max="10749" width="9" style="302"/>
    <col min="10750" max="10750" width="12.125" style="302" customWidth="1"/>
    <col min="10751" max="10751" width="14.375" style="302" customWidth="1"/>
    <col min="10752" max="10752" width="17.75" style="302" customWidth="1"/>
    <col min="10753" max="10753" width="23.375" style="302" customWidth="1"/>
    <col min="10754" max="10754" width="12.125" style="302" customWidth="1"/>
    <col min="10755" max="10755" width="8.75" style="302" customWidth="1"/>
    <col min="10756" max="10756" width="14.375" style="302" customWidth="1"/>
    <col min="10757" max="11005" width="9" style="302"/>
    <col min="11006" max="11006" width="12.125" style="302" customWidth="1"/>
    <col min="11007" max="11007" width="14.375" style="302" customWidth="1"/>
    <col min="11008" max="11008" width="17.75" style="302" customWidth="1"/>
    <col min="11009" max="11009" width="23.375" style="302" customWidth="1"/>
    <col min="11010" max="11010" width="12.125" style="302" customWidth="1"/>
    <col min="11011" max="11011" width="8.75" style="302" customWidth="1"/>
    <col min="11012" max="11012" width="14.375" style="302" customWidth="1"/>
    <col min="11013" max="11261" width="9" style="302"/>
    <col min="11262" max="11262" width="12.125" style="302" customWidth="1"/>
    <col min="11263" max="11263" width="14.375" style="302" customWidth="1"/>
    <col min="11264" max="11264" width="17.75" style="302" customWidth="1"/>
    <col min="11265" max="11265" width="23.375" style="302" customWidth="1"/>
    <col min="11266" max="11266" width="12.125" style="302" customWidth="1"/>
    <col min="11267" max="11267" width="8.75" style="302" customWidth="1"/>
    <col min="11268" max="11268" width="14.375" style="302" customWidth="1"/>
    <col min="11269" max="11517" width="9" style="302"/>
    <col min="11518" max="11518" width="12.125" style="302" customWidth="1"/>
    <col min="11519" max="11519" width="14.375" style="302" customWidth="1"/>
    <col min="11520" max="11520" width="17.75" style="302" customWidth="1"/>
    <col min="11521" max="11521" width="23.375" style="302" customWidth="1"/>
    <col min="11522" max="11522" width="12.125" style="302" customWidth="1"/>
    <col min="11523" max="11523" width="8.75" style="302" customWidth="1"/>
    <col min="11524" max="11524" width="14.375" style="302" customWidth="1"/>
    <col min="11525" max="11773" width="9" style="302"/>
    <col min="11774" max="11774" width="12.125" style="302" customWidth="1"/>
    <col min="11775" max="11775" width="14.375" style="302" customWidth="1"/>
    <col min="11776" max="11776" width="17.75" style="302" customWidth="1"/>
    <col min="11777" max="11777" width="23.375" style="302" customWidth="1"/>
    <col min="11778" max="11778" width="12.125" style="302" customWidth="1"/>
    <col min="11779" max="11779" width="8.75" style="302" customWidth="1"/>
    <col min="11780" max="11780" width="14.375" style="302" customWidth="1"/>
    <col min="11781" max="12029" width="9" style="302"/>
    <col min="12030" max="12030" width="12.125" style="302" customWidth="1"/>
    <col min="12031" max="12031" width="14.375" style="302" customWidth="1"/>
    <col min="12032" max="12032" width="17.75" style="302" customWidth="1"/>
    <col min="12033" max="12033" width="23.375" style="302" customWidth="1"/>
    <col min="12034" max="12034" width="12.125" style="302" customWidth="1"/>
    <col min="12035" max="12035" width="8.75" style="302" customWidth="1"/>
    <col min="12036" max="12036" width="14.375" style="302" customWidth="1"/>
    <col min="12037" max="12285" width="9" style="302"/>
    <col min="12286" max="12286" width="12.125" style="302" customWidth="1"/>
    <col min="12287" max="12287" width="14.375" style="302" customWidth="1"/>
    <col min="12288" max="12288" width="17.75" style="302" customWidth="1"/>
    <col min="12289" max="12289" width="23.375" style="302" customWidth="1"/>
    <col min="12290" max="12290" width="12.125" style="302" customWidth="1"/>
    <col min="12291" max="12291" width="8.75" style="302" customWidth="1"/>
    <col min="12292" max="12292" width="14.375" style="302" customWidth="1"/>
    <col min="12293" max="12541" width="9" style="302"/>
    <col min="12542" max="12542" width="12.125" style="302" customWidth="1"/>
    <col min="12543" max="12543" width="14.375" style="302" customWidth="1"/>
    <col min="12544" max="12544" width="17.75" style="302" customWidth="1"/>
    <col min="12545" max="12545" width="23.375" style="302" customWidth="1"/>
    <col min="12546" max="12546" width="12.125" style="302" customWidth="1"/>
    <col min="12547" max="12547" width="8.75" style="302" customWidth="1"/>
    <col min="12548" max="12548" width="14.375" style="302" customWidth="1"/>
    <col min="12549" max="12797" width="9" style="302"/>
    <col min="12798" max="12798" width="12.125" style="302" customWidth="1"/>
    <col min="12799" max="12799" width="14.375" style="302" customWidth="1"/>
    <col min="12800" max="12800" width="17.75" style="302" customWidth="1"/>
    <col min="12801" max="12801" width="23.375" style="302" customWidth="1"/>
    <col min="12802" max="12802" width="12.125" style="302" customWidth="1"/>
    <col min="12803" max="12803" width="8.75" style="302" customWidth="1"/>
    <col min="12804" max="12804" width="14.375" style="302" customWidth="1"/>
    <col min="12805" max="13053" width="9" style="302"/>
    <col min="13054" max="13054" width="12.125" style="302" customWidth="1"/>
    <col min="13055" max="13055" width="14.375" style="302" customWidth="1"/>
    <col min="13056" max="13056" width="17.75" style="302" customWidth="1"/>
    <col min="13057" max="13057" width="23.375" style="302" customWidth="1"/>
    <col min="13058" max="13058" width="12.125" style="302" customWidth="1"/>
    <col min="13059" max="13059" width="8.75" style="302" customWidth="1"/>
    <col min="13060" max="13060" width="14.375" style="302" customWidth="1"/>
    <col min="13061" max="13309" width="9" style="302"/>
    <col min="13310" max="13310" width="12.125" style="302" customWidth="1"/>
    <col min="13311" max="13311" width="14.375" style="302" customWidth="1"/>
    <col min="13312" max="13312" width="17.75" style="302" customWidth="1"/>
    <col min="13313" max="13313" width="23.375" style="302" customWidth="1"/>
    <col min="13314" max="13314" width="12.125" style="302" customWidth="1"/>
    <col min="13315" max="13315" width="8.75" style="302" customWidth="1"/>
    <col min="13316" max="13316" width="14.375" style="302" customWidth="1"/>
    <col min="13317" max="13565" width="9" style="302"/>
    <col min="13566" max="13566" width="12.125" style="302" customWidth="1"/>
    <col min="13567" max="13567" width="14.375" style="302" customWidth="1"/>
    <col min="13568" max="13568" width="17.75" style="302" customWidth="1"/>
    <col min="13569" max="13569" width="23.375" style="302" customWidth="1"/>
    <col min="13570" max="13570" width="12.125" style="302" customWidth="1"/>
    <col min="13571" max="13571" width="8.75" style="302" customWidth="1"/>
    <col min="13572" max="13572" width="14.375" style="302" customWidth="1"/>
    <col min="13573" max="13821" width="9" style="302"/>
    <col min="13822" max="13822" width="12.125" style="302" customWidth="1"/>
    <col min="13823" max="13823" width="14.375" style="302" customWidth="1"/>
    <col min="13824" max="13824" width="17.75" style="302" customWidth="1"/>
    <col min="13825" max="13825" width="23.375" style="302" customWidth="1"/>
    <col min="13826" max="13826" width="12.125" style="302" customWidth="1"/>
    <col min="13827" max="13827" width="8.75" style="302" customWidth="1"/>
    <col min="13828" max="13828" width="14.375" style="302" customWidth="1"/>
    <col min="13829" max="14077" width="9" style="302"/>
    <col min="14078" max="14078" width="12.125" style="302" customWidth="1"/>
    <col min="14079" max="14079" width="14.375" style="302" customWidth="1"/>
    <col min="14080" max="14080" width="17.75" style="302" customWidth="1"/>
    <col min="14081" max="14081" width="23.375" style="302" customWidth="1"/>
    <col min="14082" max="14082" width="12.125" style="302" customWidth="1"/>
    <col min="14083" max="14083" width="8.75" style="302" customWidth="1"/>
    <col min="14084" max="14084" width="14.375" style="302" customWidth="1"/>
    <col min="14085" max="14333" width="9" style="302"/>
    <col min="14334" max="14334" width="12.125" style="302" customWidth="1"/>
    <col min="14335" max="14335" width="14.375" style="302" customWidth="1"/>
    <col min="14336" max="14336" width="17.75" style="302" customWidth="1"/>
    <col min="14337" max="14337" width="23.375" style="302" customWidth="1"/>
    <col min="14338" max="14338" width="12.125" style="302" customWidth="1"/>
    <col min="14339" max="14339" width="8.75" style="302" customWidth="1"/>
    <col min="14340" max="14340" width="14.375" style="302" customWidth="1"/>
    <col min="14341" max="14589" width="9" style="302"/>
    <col min="14590" max="14590" width="12.125" style="302" customWidth="1"/>
    <col min="14591" max="14591" width="14.375" style="302" customWidth="1"/>
    <col min="14592" max="14592" width="17.75" style="302" customWidth="1"/>
    <col min="14593" max="14593" width="23.375" style="302" customWidth="1"/>
    <col min="14594" max="14594" width="12.125" style="302" customWidth="1"/>
    <col min="14595" max="14595" width="8.75" style="302" customWidth="1"/>
    <col min="14596" max="14596" width="14.375" style="302" customWidth="1"/>
    <col min="14597" max="14845" width="9" style="302"/>
    <col min="14846" max="14846" width="12.125" style="302" customWidth="1"/>
    <col min="14847" max="14847" width="14.375" style="302" customWidth="1"/>
    <col min="14848" max="14848" width="17.75" style="302" customWidth="1"/>
    <col min="14849" max="14849" width="23.375" style="302" customWidth="1"/>
    <col min="14850" max="14850" width="12.125" style="302" customWidth="1"/>
    <col min="14851" max="14851" width="8.75" style="302" customWidth="1"/>
    <col min="14852" max="14852" width="14.375" style="302" customWidth="1"/>
    <col min="14853" max="15101" width="9" style="302"/>
    <col min="15102" max="15102" width="12.125" style="302" customWidth="1"/>
    <col min="15103" max="15103" width="14.375" style="302" customWidth="1"/>
    <col min="15104" max="15104" width="17.75" style="302" customWidth="1"/>
    <col min="15105" max="15105" width="23.375" style="302" customWidth="1"/>
    <col min="15106" max="15106" width="12.125" style="302" customWidth="1"/>
    <col min="15107" max="15107" width="8.75" style="302" customWidth="1"/>
    <col min="15108" max="15108" width="14.375" style="302" customWidth="1"/>
    <col min="15109" max="15357" width="9" style="302"/>
    <col min="15358" max="15358" width="12.125" style="302" customWidth="1"/>
    <col min="15359" max="15359" width="14.375" style="302" customWidth="1"/>
    <col min="15360" max="15360" width="17.75" style="302" customWidth="1"/>
    <col min="15361" max="15361" width="23.375" style="302" customWidth="1"/>
    <col min="15362" max="15362" width="12.125" style="302" customWidth="1"/>
    <col min="15363" max="15363" width="8.75" style="302" customWidth="1"/>
    <col min="15364" max="15364" width="14.375" style="302" customWidth="1"/>
    <col min="15365" max="15613" width="9" style="302"/>
    <col min="15614" max="15614" width="12.125" style="302" customWidth="1"/>
    <col min="15615" max="15615" width="14.375" style="302" customWidth="1"/>
    <col min="15616" max="15616" width="17.75" style="302" customWidth="1"/>
    <col min="15617" max="15617" width="23.375" style="302" customWidth="1"/>
    <col min="15618" max="15618" width="12.125" style="302" customWidth="1"/>
    <col min="15619" max="15619" width="8.75" style="302" customWidth="1"/>
    <col min="15620" max="15620" width="14.375" style="302" customWidth="1"/>
    <col min="15621" max="15869" width="9" style="302"/>
    <col min="15870" max="15870" width="12.125" style="302" customWidth="1"/>
    <col min="15871" max="15871" width="14.375" style="302" customWidth="1"/>
    <col min="15872" max="15872" width="17.75" style="302" customWidth="1"/>
    <col min="15873" max="15873" width="23.375" style="302" customWidth="1"/>
    <col min="15874" max="15874" width="12.125" style="302" customWidth="1"/>
    <col min="15875" max="15875" width="8.75" style="302" customWidth="1"/>
    <col min="15876" max="15876" width="14.375" style="302" customWidth="1"/>
    <col min="15877" max="16125" width="9" style="302"/>
    <col min="16126" max="16126" width="12.125" style="302" customWidth="1"/>
    <col min="16127" max="16127" width="14.375" style="302" customWidth="1"/>
    <col min="16128" max="16128" width="17.75" style="302" customWidth="1"/>
    <col min="16129" max="16129" width="23.375" style="302" customWidth="1"/>
    <col min="16130" max="16130" width="12.125" style="302" customWidth="1"/>
    <col min="16131" max="16131" width="8.75" style="302" customWidth="1"/>
    <col min="16132" max="16132" width="14.375" style="302" customWidth="1"/>
    <col min="16133" max="16384" width="9" style="302"/>
  </cols>
  <sheetData>
    <row r="1" spans="1:13" ht="30.75" hidden="1" customHeight="1">
      <c r="A1" s="485" t="s">
        <v>234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</row>
    <row r="2" spans="1:13" ht="30.75" hidden="1" customHeight="1">
      <c r="A2" s="486" t="s">
        <v>233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</row>
    <row r="3" spans="1:13" ht="36.75" customHeight="1">
      <c r="A3" s="487" t="s">
        <v>396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</row>
    <row r="4" spans="1:13" ht="16.5" customHeight="1" thickBot="1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494" t="s">
        <v>134</v>
      </c>
      <c r="L4" s="494"/>
    </row>
    <row r="5" spans="1:13" ht="17.25" customHeight="1">
      <c r="A5" s="488" t="s">
        <v>232</v>
      </c>
      <c r="B5" s="490" t="s">
        <v>231</v>
      </c>
      <c r="C5" s="490" t="s">
        <v>230</v>
      </c>
      <c r="D5" s="490" t="s">
        <v>229</v>
      </c>
      <c r="E5" s="490"/>
      <c r="F5" s="490"/>
      <c r="G5" s="490"/>
      <c r="H5" s="490"/>
      <c r="I5" s="490" t="s">
        <v>228</v>
      </c>
      <c r="J5" s="490" t="s">
        <v>227</v>
      </c>
      <c r="K5" s="492" t="s">
        <v>226</v>
      </c>
      <c r="L5" s="495" t="s">
        <v>225</v>
      </c>
    </row>
    <row r="6" spans="1:13" ht="36.75" customHeight="1">
      <c r="A6" s="489"/>
      <c r="B6" s="491"/>
      <c r="C6" s="491"/>
      <c r="D6" s="491"/>
      <c r="E6" s="310" t="s">
        <v>224</v>
      </c>
      <c r="F6" s="310" t="s">
        <v>223</v>
      </c>
      <c r="G6" s="310" t="s">
        <v>222</v>
      </c>
      <c r="H6" s="310" t="s">
        <v>221</v>
      </c>
      <c r="I6" s="491"/>
      <c r="J6" s="491"/>
      <c r="K6" s="493"/>
      <c r="L6" s="496"/>
    </row>
    <row r="7" spans="1:13" ht="30.75" customHeight="1">
      <c r="A7" s="309">
        <v>1</v>
      </c>
      <c r="B7" s="308">
        <v>43497</v>
      </c>
      <c r="C7" s="307" t="s">
        <v>217</v>
      </c>
      <c r="D7" s="307" t="s">
        <v>216</v>
      </c>
      <c r="E7" s="307" t="s">
        <v>215</v>
      </c>
      <c r="F7" s="307"/>
      <c r="G7" s="307" t="s">
        <v>214</v>
      </c>
      <c r="H7" s="307" t="s">
        <v>214</v>
      </c>
      <c r="I7" s="307" t="s">
        <v>213</v>
      </c>
      <c r="J7" s="307" t="s">
        <v>212</v>
      </c>
      <c r="K7" s="306">
        <v>505000</v>
      </c>
      <c r="L7" s="305"/>
      <c r="M7" s="304"/>
    </row>
    <row r="8" spans="1:13" ht="30.75" customHeight="1">
      <c r="A8" s="309">
        <v>2</v>
      </c>
      <c r="B8" s="308">
        <v>43528</v>
      </c>
      <c r="C8" s="307" t="s">
        <v>217</v>
      </c>
      <c r="D8" s="307" t="s">
        <v>216</v>
      </c>
      <c r="E8" s="307" t="s">
        <v>215</v>
      </c>
      <c r="F8" s="307"/>
      <c r="G8" s="307" t="s">
        <v>214</v>
      </c>
      <c r="H8" s="307" t="s">
        <v>214</v>
      </c>
      <c r="I8" s="307" t="s">
        <v>220</v>
      </c>
      <c r="J8" s="307" t="s">
        <v>212</v>
      </c>
      <c r="K8" s="306">
        <v>5000</v>
      </c>
      <c r="L8" s="305"/>
      <c r="M8" s="304"/>
    </row>
    <row r="9" spans="1:13" ht="30.75" customHeight="1">
      <c r="A9" s="309">
        <v>3</v>
      </c>
      <c r="B9" s="308">
        <v>43528</v>
      </c>
      <c r="C9" s="307" t="s">
        <v>217</v>
      </c>
      <c r="D9" s="307" t="s">
        <v>216</v>
      </c>
      <c r="E9" s="307" t="s">
        <v>215</v>
      </c>
      <c r="F9" s="307"/>
      <c r="G9" s="307" t="s">
        <v>214</v>
      </c>
      <c r="H9" s="307" t="s">
        <v>214</v>
      </c>
      <c r="I9" s="307" t="s">
        <v>219</v>
      </c>
      <c r="J9" s="307" t="s">
        <v>212</v>
      </c>
      <c r="K9" s="306">
        <v>1000000</v>
      </c>
      <c r="L9" s="305"/>
      <c r="M9" s="304"/>
    </row>
    <row r="10" spans="1:13" ht="30.75" customHeight="1">
      <c r="A10" s="309">
        <v>4</v>
      </c>
      <c r="B10" s="308">
        <v>43529</v>
      </c>
      <c r="C10" s="307" t="s">
        <v>217</v>
      </c>
      <c r="D10" s="307" t="s">
        <v>216</v>
      </c>
      <c r="E10" s="307" t="s">
        <v>215</v>
      </c>
      <c r="F10" s="307"/>
      <c r="G10" s="307" t="s">
        <v>214</v>
      </c>
      <c r="H10" s="307" t="s">
        <v>214</v>
      </c>
      <c r="I10" s="307" t="s">
        <v>220</v>
      </c>
      <c r="J10" s="307" t="s">
        <v>212</v>
      </c>
      <c r="K10" s="306">
        <v>500000</v>
      </c>
      <c r="L10" s="305"/>
      <c r="M10" s="304"/>
    </row>
    <row r="11" spans="1:13" ht="30.75" customHeight="1">
      <c r="A11" s="309">
        <v>5</v>
      </c>
      <c r="B11" s="308">
        <v>43556</v>
      </c>
      <c r="C11" s="307" t="s">
        <v>217</v>
      </c>
      <c r="D11" s="307" t="s">
        <v>216</v>
      </c>
      <c r="E11" s="307" t="s">
        <v>215</v>
      </c>
      <c r="F11" s="307"/>
      <c r="G11" s="307" t="s">
        <v>214</v>
      </c>
      <c r="H11" s="307" t="s">
        <v>214</v>
      </c>
      <c r="I11" s="307" t="s">
        <v>220</v>
      </c>
      <c r="J11" s="307" t="s">
        <v>212</v>
      </c>
      <c r="K11" s="306">
        <v>505000</v>
      </c>
      <c r="L11" s="305"/>
      <c r="M11" s="304"/>
    </row>
    <row r="12" spans="1:13" ht="30.75" customHeight="1">
      <c r="A12" s="309">
        <v>6</v>
      </c>
      <c r="B12" s="308">
        <v>43556</v>
      </c>
      <c r="C12" s="307" t="s">
        <v>217</v>
      </c>
      <c r="D12" s="307" t="s">
        <v>216</v>
      </c>
      <c r="E12" s="307" t="s">
        <v>215</v>
      </c>
      <c r="F12" s="307"/>
      <c r="G12" s="307" t="s">
        <v>214</v>
      </c>
      <c r="H12" s="307" t="s">
        <v>214</v>
      </c>
      <c r="I12" s="307" t="s">
        <v>220</v>
      </c>
      <c r="J12" s="307" t="s">
        <v>212</v>
      </c>
      <c r="K12" s="306">
        <v>500000</v>
      </c>
      <c r="L12" s="305"/>
      <c r="M12" s="304"/>
    </row>
    <row r="13" spans="1:13" ht="30.75" customHeight="1">
      <c r="A13" s="309">
        <v>7</v>
      </c>
      <c r="B13" s="308">
        <v>43588</v>
      </c>
      <c r="C13" s="307" t="s">
        <v>217</v>
      </c>
      <c r="D13" s="307" t="s">
        <v>216</v>
      </c>
      <c r="E13" s="307" t="s">
        <v>215</v>
      </c>
      <c r="F13" s="307"/>
      <c r="G13" s="307" t="s">
        <v>214</v>
      </c>
      <c r="H13" s="307" t="s">
        <v>214</v>
      </c>
      <c r="I13" s="307" t="s">
        <v>220</v>
      </c>
      <c r="J13" s="307" t="s">
        <v>212</v>
      </c>
      <c r="K13" s="306">
        <v>500000</v>
      </c>
      <c r="L13" s="305"/>
      <c r="M13" s="304"/>
    </row>
    <row r="14" spans="1:13" ht="30.75" customHeight="1">
      <c r="A14" s="309">
        <v>8</v>
      </c>
      <c r="B14" s="308">
        <v>43588</v>
      </c>
      <c r="C14" s="307" t="s">
        <v>217</v>
      </c>
      <c r="D14" s="307" t="s">
        <v>216</v>
      </c>
      <c r="E14" s="307" t="s">
        <v>215</v>
      </c>
      <c r="F14" s="307"/>
      <c r="G14" s="307" t="s">
        <v>214</v>
      </c>
      <c r="H14" s="307" t="s">
        <v>214</v>
      </c>
      <c r="I14" s="307" t="s">
        <v>219</v>
      </c>
      <c r="J14" s="307" t="s">
        <v>212</v>
      </c>
      <c r="K14" s="306">
        <v>240000</v>
      </c>
      <c r="L14" s="305"/>
      <c r="M14" s="304"/>
    </row>
    <row r="15" spans="1:13" ht="30.75" customHeight="1">
      <c r="A15" s="309">
        <v>9</v>
      </c>
      <c r="B15" s="312">
        <v>43620</v>
      </c>
      <c r="C15" s="307" t="s">
        <v>217</v>
      </c>
      <c r="D15" s="307" t="s">
        <v>216</v>
      </c>
      <c r="E15" s="307" t="s">
        <v>215</v>
      </c>
      <c r="F15" s="307"/>
      <c r="G15" s="307" t="s">
        <v>214</v>
      </c>
      <c r="H15" s="307" t="s">
        <v>214</v>
      </c>
      <c r="I15" s="307" t="s">
        <v>220</v>
      </c>
      <c r="J15" s="307" t="s">
        <v>212</v>
      </c>
      <c r="K15" s="306">
        <v>500000</v>
      </c>
      <c r="L15" s="305"/>
      <c r="M15" s="304"/>
    </row>
    <row r="16" spans="1:13" ht="30.75" customHeight="1">
      <c r="A16" s="309">
        <v>10</v>
      </c>
      <c r="B16" s="312">
        <v>43620</v>
      </c>
      <c r="C16" s="307" t="s">
        <v>217</v>
      </c>
      <c r="D16" s="307" t="s">
        <v>216</v>
      </c>
      <c r="E16" s="307" t="s">
        <v>215</v>
      </c>
      <c r="F16" s="307"/>
      <c r="G16" s="307" t="s">
        <v>214</v>
      </c>
      <c r="H16" s="307" t="s">
        <v>214</v>
      </c>
      <c r="I16" s="307" t="s">
        <v>219</v>
      </c>
      <c r="J16" s="307" t="s">
        <v>212</v>
      </c>
      <c r="K16" s="306">
        <v>500000</v>
      </c>
      <c r="L16" s="305"/>
      <c r="M16" s="304"/>
    </row>
    <row r="17" spans="1:13" ht="30.75" customHeight="1">
      <c r="A17" s="309">
        <v>11</v>
      </c>
      <c r="B17" s="312">
        <v>43639</v>
      </c>
      <c r="C17" s="307"/>
      <c r="D17" s="307"/>
      <c r="E17" s="307"/>
      <c r="F17" s="307"/>
      <c r="G17" s="307"/>
      <c r="H17" s="307"/>
      <c r="I17" s="307" t="s">
        <v>218</v>
      </c>
      <c r="J17" s="307"/>
      <c r="K17" s="306">
        <v>2159</v>
      </c>
      <c r="L17" s="305"/>
      <c r="M17" s="304"/>
    </row>
    <row r="18" spans="1:13" ht="30.75" customHeight="1">
      <c r="A18" s="309">
        <v>12</v>
      </c>
      <c r="B18" s="308">
        <v>43647</v>
      </c>
      <c r="C18" s="307" t="s">
        <v>217</v>
      </c>
      <c r="D18" s="307" t="s">
        <v>216</v>
      </c>
      <c r="E18" s="307" t="s">
        <v>215</v>
      </c>
      <c r="F18" s="307"/>
      <c r="G18" s="307" t="s">
        <v>214</v>
      </c>
      <c r="H18" s="307" t="s">
        <v>214</v>
      </c>
      <c r="I18" s="307" t="s">
        <v>220</v>
      </c>
      <c r="J18" s="307" t="s">
        <v>212</v>
      </c>
      <c r="K18" s="306">
        <v>5000</v>
      </c>
      <c r="L18" s="305"/>
      <c r="M18" s="304"/>
    </row>
    <row r="19" spans="1:13" ht="30.75" customHeight="1">
      <c r="A19" s="309">
        <v>13</v>
      </c>
      <c r="B19" s="308">
        <v>43647</v>
      </c>
      <c r="C19" s="307" t="s">
        <v>217</v>
      </c>
      <c r="D19" s="307" t="s">
        <v>216</v>
      </c>
      <c r="E19" s="307" t="s">
        <v>215</v>
      </c>
      <c r="F19" s="307"/>
      <c r="G19" s="307" t="s">
        <v>214</v>
      </c>
      <c r="H19" s="307" t="s">
        <v>214</v>
      </c>
      <c r="I19" s="307" t="s">
        <v>219</v>
      </c>
      <c r="J19" s="307" t="s">
        <v>212</v>
      </c>
      <c r="K19" s="306">
        <v>500000</v>
      </c>
      <c r="L19" s="305"/>
      <c r="M19" s="304"/>
    </row>
    <row r="20" spans="1:13" ht="30.75" customHeight="1">
      <c r="A20" s="309">
        <v>14</v>
      </c>
      <c r="B20" s="308">
        <v>43678</v>
      </c>
      <c r="C20" s="307" t="s">
        <v>217</v>
      </c>
      <c r="D20" s="307" t="s">
        <v>216</v>
      </c>
      <c r="E20" s="307" t="s">
        <v>215</v>
      </c>
      <c r="F20" s="307"/>
      <c r="G20" s="307" t="s">
        <v>214</v>
      </c>
      <c r="H20" s="307" t="s">
        <v>214</v>
      </c>
      <c r="I20" s="307" t="s">
        <v>213</v>
      </c>
      <c r="J20" s="307" t="s">
        <v>212</v>
      </c>
      <c r="K20" s="306">
        <v>285000</v>
      </c>
      <c r="L20" s="305"/>
      <c r="M20" s="304"/>
    </row>
    <row r="21" spans="1:13" ht="30.75" customHeight="1">
      <c r="A21" s="309">
        <v>15</v>
      </c>
      <c r="B21" s="308">
        <v>43678</v>
      </c>
      <c r="C21" s="307" t="s">
        <v>217</v>
      </c>
      <c r="D21" s="307" t="s">
        <v>216</v>
      </c>
      <c r="E21" s="307" t="s">
        <v>215</v>
      </c>
      <c r="F21" s="307"/>
      <c r="G21" s="307" t="s">
        <v>214</v>
      </c>
      <c r="H21" s="307" t="s">
        <v>214</v>
      </c>
      <c r="I21" s="307" t="s">
        <v>219</v>
      </c>
      <c r="J21" s="307" t="s">
        <v>212</v>
      </c>
      <c r="K21" s="306">
        <v>500000</v>
      </c>
      <c r="L21" s="305"/>
      <c r="M21" s="304"/>
    </row>
    <row r="22" spans="1:13" ht="30.75" customHeight="1">
      <c r="A22" s="309">
        <v>16</v>
      </c>
      <c r="B22" s="308">
        <v>43693</v>
      </c>
      <c r="C22" s="307" t="s">
        <v>217</v>
      </c>
      <c r="D22" s="307" t="s">
        <v>216</v>
      </c>
      <c r="E22" s="307" t="s">
        <v>215</v>
      </c>
      <c r="F22" s="307"/>
      <c r="G22" s="307" t="s">
        <v>214</v>
      </c>
      <c r="H22" s="307" t="s">
        <v>214</v>
      </c>
      <c r="I22" s="307" t="s">
        <v>235</v>
      </c>
      <c r="J22" s="307" t="s">
        <v>212</v>
      </c>
      <c r="K22" s="306">
        <v>1215000</v>
      </c>
      <c r="L22" s="305"/>
      <c r="M22" s="304"/>
    </row>
    <row r="23" spans="1:13" ht="30.75" customHeight="1">
      <c r="A23" s="309">
        <v>17</v>
      </c>
      <c r="B23" s="308">
        <v>43710</v>
      </c>
      <c r="C23" s="307" t="s">
        <v>217</v>
      </c>
      <c r="D23" s="307" t="s">
        <v>216</v>
      </c>
      <c r="E23" s="307" t="s">
        <v>215</v>
      </c>
      <c r="F23" s="307"/>
      <c r="G23" s="307" t="s">
        <v>214</v>
      </c>
      <c r="H23" s="307" t="s">
        <v>214</v>
      </c>
      <c r="I23" s="307" t="s">
        <v>213</v>
      </c>
      <c r="J23" s="307" t="s">
        <v>212</v>
      </c>
      <c r="K23" s="306">
        <v>495000</v>
      </c>
      <c r="L23" s="305"/>
      <c r="M23" s="304"/>
    </row>
    <row r="24" spans="1:13" ht="30.75" customHeight="1">
      <c r="A24" s="309">
        <v>18</v>
      </c>
      <c r="B24" s="308">
        <v>43710</v>
      </c>
      <c r="C24" s="307" t="s">
        <v>217</v>
      </c>
      <c r="D24" s="307" t="s">
        <v>216</v>
      </c>
      <c r="E24" s="307" t="s">
        <v>215</v>
      </c>
      <c r="F24" s="307"/>
      <c r="G24" s="307" t="s">
        <v>214</v>
      </c>
      <c r="H24" s="307" t="s">
        <v>214</v>
      </c>
      <c r="I24" s="307" t="s">
        <v>219</v>
      </c>
      <c r="J24" s="307" t="s">
        <v>212</v>
      </c>
      <c r="K24" s="306">
        <v>500000</v>
      </c>
      <c r="L24" s="305"/>
      <c r="M24" s="304"/>
    </row>
    <row r="25" spans="1:13" ht="30.75" customHeight="1">
      <c r="A25" s="309">
        <v>19</v>
      </c>
      <c r="B25" s="308">
        <v>43713</v>
      </c>
      <c r="C25" s="307" t="s">
        <v>217</v>
      </c>
      <c r="D25" s="307" t="s">
        <v>216</v>
      </c>
      <c r="E25" s="307" t="s">
        <v>215</v>
      </c>
      <c r="F25" s="307"/>
      <c r="G25" s="307" t="s">
        <v>214</v>
      </c>
      <c r="H25" s="307" t="s">
        <v>214</v>
      </c>
      <c r="I25" s="307" t="s">
        <v>235</v>
      </c>
      <c r="J25" s="307" t="s">
        <v>212</v>
      </c>
      <c r="K25" s="306">
        <v>1005000</v>
      </c>
      <c r="L25" s="305"/>
      <c r="M25" s="304"/>
    </row>
    <row r="26" spans="1:13" ht="30.75" customHeight="1">
      <c r="A26" s="309">
        <v>20</v>
      </c>
      <c r="B26" s="308">
        <v>43717</v>
      </c>
      <c r="C26" s="307" t="s">
        <v>217</v>
      </c>
      <c r="D26" s="307" t="s">
        <v>216</v>
      </c>
      <c r="E26" s="307" t="s">
        <v>215</v>
      </c>
      <c r="F26" s="307"/>
      <c r="G26" s="307" t="s">
        <v>214</v>
      </c>
      <c r="H26" s="307" t="s">
        <v>214</v>
      </c>
      <c r="I26" s="307" t="s">
        <v>235</v>
      </c>
      <c r="J26" s="307" t="s">
        <v>212</v>
      </c>
      <c r="K26" s="306">
        <v>1495000</v>
      </c>
      <c r="L26" s="305"/>
      <c r="M26" s="304"/>
    </row>
    <row r="27" spans="1:13" ht="30.75" customHeight="1">
      <c r="A27" s="309">
        <v>21</v>
      </c>
      <c r="B27" s="308">
        <v>43739</v>
      </c>
      <c r="C27" s="307" t="s">
        <v>217</v>
      </c>
      <c r="D27" s="307" t="s">
        <v>216</v>
      </c>
      <c r="E27" s="307" t="s">
        <v>215</v>
      </c>
      <c r="F27" s="307"/>
      <c r="G27" s="307" t="s">
        <v>214</v>
      </c>
      <c r="H27" s="307" t="s">
        <v>214</v>
      </c>
      <c r="I27" s="307" t="s">
        <v>235</v>
      </c>
      <c r="J27" s="307" t="s">
        <v>212</v>
      </c>
      <c r="K27" s="306">
        <v>1025000</v>
      </c>
      <c r="L27" s="305"/>
      <c r="M27" s="304"/>
    </row>
    <row r="28" spans="1:13" ht="30.75" customHeight="1">
      <c r="A28" s="309">
        <v>22</v>
      </c>
      <c r="B28" s="308">
        <v>43739</v>
      </c>
      <c r="C28" s="307" t="s">
        <v>217</v>
      </c>
      <c r="D28" s="307" t="s">
        <v>216</v>
      </c>
      <c r="E28" s="307" t="s">
        <v>215</v>
      </c>
      <c r="F28" s="307"/>
      <c r="G28" s="307" t="s">
        <v>214</v>
      </c>
      <c r="H28" s="307" t="s">
        <v>214</v>
      </c>
      <c r="I28" s="307" t="s">
        <v>213</v>
      </c>
      <c r="J28" s="307" t="s">
        <v>212</v>
      </c>
      <c r="K28" s="306">
        <v>475000</v>
      </c>
      <c r="L28" s="305"/>
      <c r="M28" s="304"/>
    </row>
    <row r="29" spans="1:13" ht="30.75" customHeight="1">
      <c r="A29" s="309">
        <v>23</v>
      </c>
      <c r="B29" s="308">
        <v>43739</v>
      </c>
      <c r="C29" s="307" t="s">
        <v>217</v>
      </c>
      <c r="D29" s="307" t="s">
        <v>216</v>
      </c>
      <c r="E29" s="307" t="s">
        <v>215</v>
      </c>
      <c r="F29" s="307"/>
      <c r="G29" s="307" t="s">
        <v>214</v>
      </c>
      <c r="H29" s="307" t="s">
        <v>214</v>
      </c>
      <c r="I29" s="307" t="s">
        <v>219</v>
      </c>
      <c r="J29" s="307" t="s">
        <v>212</v>
      </c>
      <c r="K29" s="306">
        <v>500000</v>
      </c>
      <c r="L29" s="305"/>
      <c r="M29" s="304"/>
    </row>
    <row r="30" spans="1:13" ht="30.75" customHeight="1">
      <c r="A30" s="309">
        <v>24</v>
      </c>
      <c r="B30" s="308">
        <v>43775</v>
      </c>
      <c r="C30" s="307" t="s">
        <v>217</v>
      </c>
      <c r="D30" s="307" t="s">
        <v>216</v>
      </c>
      <c r="E30" s="307" t="s">
        <v>215</v>
      </c>
      <c r="F30" s="307"/>
      <c r="G30" s="307" t="s">
        <v>214</v>
      </c>
      <c r="H30" s="307" t="s">
        <v>214</v>
      </c>
      <c r="I30" s="307" t="s">
        <v>219</v>
      </c>
      <c r="J30" s="307" t="s">
        <v>212</v>
      </c>
      <c r="K30" s="306">
        <v>500000</v>
      </c>
      <c r="L30" s="305"/>
      <c r="M30" s="304"/>
    </row>
    <row r="31" spans="1:13" ht="30.75" customHeight="1">
      <c r="A31" s="309">
        <v>25</v>
      </c>
      <c r="B31" s="308">
        <v>43775</v>
      </c>
      <c r="C31" s="307" t="s">
        <v>217</v>
      </c>
      <c r="D31" s="307" t="s">
        <v>216</v>
      </c>
      <c r="E31" s="307" t="s">
        <v>215</v>
      </c>
      <c r="F31" s="307"/>
      <c r="G31" s="307" t="s">
        <v>214</v>
      </c>
      <c r="H31" s="307" t="s">
        <v>214</v>
      </c>
      <c r="I31" s="307" t="s">
        <v>235</v>
      </c>
      <c r="J31" s="307" t="s">
        <v>212</v>
      </c>
      <c r="K31" s="306">
        <v>1500000</v>
      </c>
      <c r="L31" s="305"/>
      <c r="M31" s="304"/>
    </row>
    <row r="32" spans="1:13" ht="30.75" customHeight="1">
      <c r="A32" s="309">
        <v>26</v>
      </c>
      <c r="B32" s="308">
        <v>43804</v>
      </c>
      <c r="C32" s="307" t="s">
        <v>217</v>
      </c>
      <c r="D32" s="307" t="s">
        <v>216</v>
      </c>
      <c r="E32" s="307" t="s">
        <v>215</v>
      </c>
      <c r="F32" s="307"/>
      <c r="G32" s="307" t="s">
        <v>214</v>
      </c>
      <c r="H32" s="307" t="s">
        <v>214</v>
      </c>
      <c r="I32" s="307" t="s">
        <v>235</v>
      </c>
      <c r="J32" s="307" t="s">
        <v>212</v>
      </c>
      <c r="K32" s="306">
        <v>1500000</v>
      </c>
      <c r="L32" s="305"/>
      <c r="M32" s="304"/>
    </row>
    <row r="33" spans="1:13" ht="30.75" customHeight="1">
      <c r="A33" s="309">
        <v>27</v>
      </c>
      <c r="B33" s="308">
        <v>43804</v>
      </c>
      <c r="C33" s="307" t="s">
        <v>217</v>
      </c>
      <c r="D33" s="307" t="s">
        <v>216</v>
      </c>
      <c r="E33" s="307" t="s">
        <v>215</v>
      </c>
      <c r="F33" s="307"/>
      <c r="G33" s="307" t="s">
        <v>214</v>
      </c>
      <c r="H33" s="307" t="s">
        <v>214</v>
      </c>
      <c r="I33" s="307" t="s">
        <v>219</v>
      </c>
      <c r="J33" s="307" t="s">
        <v>212</v>
      </c>
      <c r="K33" s="306">
        <v>500000</v>
      </c>
      <c r="L33" s="305"/>
      <c r="M33" s="304"/>
    </row>
    <row r="34" spans="1:13" ht="30.75" customHeight="1">
      <c r="A34" s="309">
        <v>28</v>
      </c>
      <c r="B34" s="308">
        <v>43828</v>
      </c>
      <c r="C34" s="307"/>
      <c r="D34" s="307"/>
      <c r="E34" s="307"/>
      <c r="F34" s="307"/>
      <c r="G34" s="307"/>
      <c r="H34" s="307"/>
      <c r="I34" s="307" t="s">
        <v>218</v>
      </c>
      <c r="J34" s="307"/>
      <c r="K34" s="306">
        <v>748</v>
      </c>
      <c r="L34" s="305"/>
      <c r="M34" s="304"/>
    </row>
    <row r="35" spans="1:13" ht="30.75" customHeight="1">
      <c r="A35" s="309">
        <v>29</v>
      </c>
      <c r="B35" s="308">
        <v>43830</v>
      </c>
      <c r="C35" s="307" t="s">
        <v>217</v>
      </c>
      <c r="D35" s="307" t="s">
        <v>216</v>
      </c>
      <c r="E35" s="307" t="s">
        <v>215</v>
      </c>
      <c r="F35" s="307"/>
      <c r="G35" s="307" t="s">
        <v>214</v>
      </c>
      <c r="H35" s="307" t="s">
        <v>214</v>
      </c>
      <c r="I35" s="307" t="s">
        <v>219</v>
      </c>
      <c r="J35" s="307" t="s">
        <v>212</v>
      </c>
      <c r="K35" s="306">
        <v>500000</v>
      </c>
      <c r="L35" s="305"/>
      <c r="M35" s="304"/>
    </row>
    <row r="36" spans="1:13" ht="30.75" customHeight="1">
      <c r="A36" s="309">
        <v>30</v>
      </c>
      <c r="B36" s="308">
        <v>43830</v>
      </c>
      <c r="C36" s="307" t="s">
        <v>217</v>
      </c>
      <c r="D36" s="307" t="s">
        <v>216</v>
      </c>
      <c r="E36" s="307" t="s">
        <v>215</v>
      </c>
      <c r="F36" s="307"/>
      <c r="G36" s="307" t="s">
        <v>214</v>
      </c>
      <c r="H36" s="307" t="s">
        <v>214</v>
      </c>
      <c r="I36" s="307" t="s">
        <v>213</v>
      </c>
      <c r="J36" s="307" t="s">
        <v>212</v>
      </c>
      <c r="K36" s="306">
        <v>470000</v>
      </c>
      <c r="L36" s="305"/>
      <c r="M36" s="304"/>
    </row>
    <row r="37" spans="1:13" ht="30.75" customHeight="1">
      <c r="A37" s="309">
        <v>31</v>
      </c>
      <c r="B37" s="308">
        <v>43830</v>
      </c>
      <c r="C37" s="307" t="s">
        <v>217</v>
      </c>
      <c r="D37" s="307" t="s">
        <v>216</v>
      </c>
      <c r="E37" s="307" t="s">
        <v>215</v>
      </c>
      <c r="F37" s="307"/>
      <c r="G37" s="307" t="s">
        <v>214</v>
      </c>
      <c r="H37" s="307" t="s">
        <v>214</v>
      </c>
      <c r="I37" s="307" t="s">
        <v>235</v>
      </c>
      <c r="J37" s="307" t="s">
        <v>212</v>
      </c>
      <c r="K37" s="306">
        <v>1030000</v>
      </c>
      <c r="L37" s="305"/>
      <c r="M37" s="304"/>
    </row>
    <row r="38" spans="1:13" ht="30.75" customHeight="1" thickBot="1">
      <c r="A38" s="482" t="s">
        <v>211</v>
      </c>
      <c r="B38" s="483"/>
      <c r="C38" s="483"/>
      <c r="D38" s="313"/>
      <c r="E38" s="313"/>
      <c r="F38" s="313"/>
      <c r="G38" s="313"/>
      <c r="H38" s="313"/>
      <c r="I38" s="314"/>
      <c r="J38" s="315"/>
      <c r="K38" s="316">
        <f>SUM(K7:K37)</f>
        <v>18757907</v>
      </c>
      <c r="L38" s="317"/>
    </row>
    <row r="39" spans="1:13" ht="30.75" customHeight="1"/>
    <row r="40" spans="1:13" ht="64.5" customHeight="1">
      <c r="A40" s="302"/>
      <c r="B40" s="484"/>
      <c r="C40" s="484"/>
      <c r="D40" s="484"/>
      <c r="E40" s="484"/>
      <c r="F40" s="484"/>
      <c r="G40" s="484"/>
      <c r="H40" s="484"/>
      <c r="I40" s="484"/>
      <c r="J40" s="484"/>
      <c r="K40" s="484"/>
    </row>
    <row r="41" spans="1:13" ht="30.75" customHeight="1"/>
    <row r="42" spans="1:13" ht="30.75" customHeight="1"/>
    <row r="43" spans="1:13" ht="30.75" customHeight="1"/>
    <row r="44" spans="1:13" ht="30.75" customHeight="1"/>
    <row r="45" spans="1:13" ht="30.75" customHeight="1"/>
    <row r="46" spans="1:13" s="303" customFormat="1" ht="30.75" customHeight="1">
      <c r="C46" s="302"/>
      <c r="D46" s="302"/>
      <c r="E46" s="302"/>
      <c r="F46" s="302"/>
      <c r="G46" s="302"/>
      <c r="H46" s="302"/>
      <c r="J46" s="302"/>
      <c r="L46" s="302"/>
      <c r="M46" s="302"/>
    </row>
  </sheetData>
  <mergeCells count="15">
    <mergeCell ref="A38:C38"/>
    <mergeCell ref="B40:K40"/>
    <mergeCell ref="A1:L1"/>
    <mergeCell ref="A2:L2"/>
    <mergeCell ref="A3:L3"/>
    <mergeCell ref="A5:A6"/>
    <mergeCell ref="B5:B6"/>
    <mergeCell ref="C5:C6"/>
    <mergeCell ref="D5:D6"/>
    <mergeCell ref="I5:I6"/>
    <mergeCell ref="J5:J6"/>
    <mergeCell ref="K5:K6"/>
    <mergeCell ref="K4:L4"/>
    <mergeCell ref="E5:H5"/>
    <mergeCell ref="L5:L6"/>
  </mergeCells>
  <phoneticPr fontId="7" type="noConversion"/>
  <printOptions horizontalCentered="1"/>
  <pageMargins left="0.31496062992125984" right="0.31496062992125984" top="0.98425196850393704" bottom="0.35433070866141736" header="0.31496062992125984" footer="0"/>
  <pageSetup paperSize="9" scale="77" fitToHeight="0" orientation="portrait" r:id="rId1"/>
  <headerFooter>
    <oddFooter>&amp;R&amp;"바탕,보통"남양주시 희망나눔 푸드마켓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 지정된 범위</vt:lpstr>
      </vt:variant>
      <vt:variant>
        <vt:i4>18</vt:i4>
      </vt:variant>
    </vt:vector>
  </HeadingPairs>
  <TitlesOfParts>
    <vt:vector size="32" baseType="lpstr">
      <vt:lpstr>표지</vt:lpstr>
      <vt:lpstr>총칙</vt:lpstr>
      <vt:lpstr>1. 2019_결산보고서용</vt:lpstr>
      <vt:lpstr>2. 총괄표</vt:lpstr>
      <vt:lpstr>3. 세입결산서</vt:lpstr>
      <vt:lpstr>4. 세출결산서</vt:lpstr>
      <vt:lpstr>5. 기본재산수입명세서</vt:lpstr>
      <vt:lpstr>6. 정부보조금명세서</vt:lpstr>
      <vt:lpstr>7. 후원금(금전)수입 명세서</vt:lpstr>
      <vt:lpstr>8. 푸드마켓 후원금사용</vt:lpstr>
      <vt:lpstr>9. 후원금전용계좌</vt:lpstr>
      <vt:lpstr>10.인건비명세서</vt:lpstr>
      <vt:lpstr>11.사업비명세서</vt:lpstr>
      <vt:lpstr>12.기타비용명세서</vt:lpstr>
      <vt:lpstr>'1. 2019_결산보고서용'!Print_Area</vt:lpstr>
      <vt:lpstr>'10.인건비명세서'!Print_Area</vt:lpstr>
      <vt:lpstr>'11.사업비명세서'!Print_Area</vt:lpstr>
      <vt:lpstr>'12.기타비용명세서'!Print_Area</vt:lpstr>
      <vt:lpstr>'2. 총괄표'!Print_Area</vt:lpstr>
      <vt:lpstr>'3. 세입결산서'!Print_Area</vt:lpstr>
      <vt:lpstr>'4. 세출결산서'!Print_Area</vt:lpstr>
      <vt:lpstr>'5. 기본재산수입명세서'!Print_Area</vt:lpstr>
      <vt:lpstr>'7. 후원금(금전)수입 명세서'!Print_Area</vt:lpstr>
      <vt:lpstr>총칙!Print_Area</vt:lpstr>
      <vt:lpstr>표지!Print_Area</vt:lpstr>
      <vt:lpstr>'10.인건비명세서'!Print_Titles</vt:lpstr>
      <vt:lpstr>'11.사업비명세서'!Print_Titles</vt:lpstr>
      <vt:lpstr>'12.기타비용명세서'!Print_Titles</vt:lpstr>
      <vt:lpstr>'3. 세입결산서'!Print_Titles</vt:lpstr>
      <vt:lpstr>'4. 세출결산서'!Print_Titles</vt:lpstr>
      <vt:lpstr>'5. 기본재산수입명세서'!Print_Titles</vt:lpstr>
      <vt:lpstr>'7. 후원금(금전)수입 명세서'!Print_Titles</vt:lpstr>
    </vt:vector>
  </TitlesOfParts>
  <Company>msuser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2020-02-18T04:38:35Z</cp:lastPrinted>
  <dcterms:created xsi:type="dcterms:W3CDTF">2010-03-10T03:05:56Z</dcterms:created>
  <dcterms:modified xsi:type="dcterms:W3CDTF">2020-02-18T04:38:36Z</dcterms:modified>
</cp:coreProperties>
</file>