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Y:\현은미\예산관련\2021년\2021년 결산\결산서 시 제출서류\"/>
    </mc:Choice>
  </mc:AlternateContent>
  <xr:revisionPtr revIDLastSave="0" documentId="13_ncr:1_{5FC5DC0F-302A-4624-A9BA-87960137D6A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총괄표양식" sheetId="2" r:id="rId1"/>
  </sheets>
  <definedNames>
    <definedName name="_xlnm.Print_Area" localSheetId="0">총괄표양식!$A$1:$L$45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2" l="1"/>
  <c r="J38" i="2"/>
  <c r="J39" i="2"/>
  <c r="K39" i="2"/>
  <c r="K38" i="2" s="1"/>
  <c r="L32" i="2" l="1"/>
  <c r="L33" i="2"/>
  <c r="L31" i="2"/>
  <c r="J12" i="2"/>
  <c r="K12" i="2"/>
  <c r="E9" i="2"/>
  <c r="D9" i="2"/>
  <c r="D8" i="2" s="1"/>
  <c r="F11" i="2"/>
  <c r="K42" i="2" l="1"/>
  <c r="L22" i="2" l="1"/>
  <c r="K6" i="2"/>
  <c r="E18" i="2" l="1"/>
  <c r="E17" i="2" s="1"/>
  <c r="E22" i="2"/>
  <c r="E21" i="2" s="1"/>
  <c r="E26" i="2"/>
  <c r="E25" i="2" s="1"/>
  <c r="D22" i="2"/>
  <c r="K16" i="2" l="1"/>
  <c r="J6" i="2"/>
  <c r="J16" i="2"/>
  <c r="K24" i="2"/>
  <c r="K23" i="2" s="1"/>
  <c r="J24" i="2"/>
  <c r="J23" i="2" s="1"/>
  <c r="K29" i="2"/>
  <c r="K28" i="2" s="1"/>
  <c r="J29" i="2"/>
  <c r="J28" i="2" s="1"/>
  <c r="K36" i="2"/>
  <c r="K35" i="2" s="1"/>
  <c r="L44" i="2"/>
  <c r="J43" i="2"/>
  <c r="J42" i="2" s="1"/>
  <c r="J36" i="2"/>
  <c r="J35" i="2" s="1"/>
  <c r="L37" i="2"/>
  <c r="L40" i="2"/>
  <c r="L41" i="2"/>
  <c r="L25" i="2"/>
  <c r="L26" i="2"/>
  <c r="L27" i="2"/>
  <c r="L30" i="2"/>
  <c r="L34" i="2"/>
  <c r="D18" i="2"/>
  <c r="D17" i="2" s="1"/>
  <c r="F17" i="2" s="1"/>
  <c r="D14" i="2"/>
  <c r="D13" i="2" s="1"/>
  <c r="F28" i="2"/>
  <c r="F27" i="2"/>
  <c r="D26" i="2"/>
  <c r="D25" i="2" s="1"/>
  <c r="F24" i="2"/>
  <c r="F23" i="2"/>
  <c r="L21" i="2"/>
  <c r="L20" i="2"/>
  <c r="D21" i="2"/>
  <c r="L19" i="2"/>
  <c r="F20" i="2"/>
  <c r="L18" i="2"/>
  <c r="F19" i="2"/>
  <c r="L17" i="2"/>
  <c r="F18" i="2"/>
  <c r="L15" i="2"/>
  <c r="F16" i="2"/>
  <c r="L14" i="2"/>
  <c r="F15" i="2"/>
  <c r="L13" i="2"/>
  <c r="E14" i="2"/>
  <c r="E13" i="2" s="1"/>
  <c r="L11" i="2"/>
  <c r="L10" i="2"/>
  <c r="F10" i="2"/>
  <c r="L9" i="2"/>
  <c r="L8" i="2"/>
  <c r="L7" i="2"/>
  <c r="L39" i="2" l="1"/>
  <c r="J5" i="2"/>
  <c r="J4" i="2" s="1"/>
  <c r="F14" i="2"/>
  <c r="L38" i="2"/>
  <c r="L16" i="2"/>
  <c r="F22" i="2"/>
  <c r="F21" i="2"/>
  <c r="D4" i="2"/>
  <c r="F26" i="2"/>
  <c r="E8" i="2"/>
  <c r="E4" i="2" s="1"/>
  <c r="F9" i="2"/>
  <c r="F12" i="2"/>
  <c r="K5" i="2"/>
  <c r="L6" i="2"/>
  <c r="L12" i="2"/>
  <c r="L28" i="2"/>
  <c r="L29" i="2"/>
  <c r="L35" i="2"/>
  <c r="L36" i="2"/>
  <c r="L23" i="2"/>
  <c r="L24" i="2"/>
  <c r="F25" i="2"/>
  <c r="F13" i="2"/>
  <c r="K4" i="2" l="1"/>
  <c r="L4" i="2" s="1"/>
  <c r="F8" i="2"/>
  <c r="F4" i="2"/>
  <c r="L5" i="2"/>
</calcChain>
</file>

<file path=xl/sharedStrings.xml><?xml version="1.0" encoding="utf-8"?>
<sst xmlns="http://schemas.openxmlformats.org/spreadsheetml/2006/main" count="85" uniqueCount="71">
  <si>
    <t>(단위:원)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</si>
  <si>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</si>
  <si>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</si>
  <si>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</si>
  <si>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증감
(A)-(B)</t>
    <phoneticPr fontId="5" type="noConversion"/>
  </si>
  <si>
    <t>총계</t>
    <phoneticPr fontId="5" type="noConversion"/>
  </si>
  <si>
    <t>총계</t>
    <phoneticPr fontId="5" type="noConversion"/>
  </si>
  <si>
    <t>사업수입</t>
    <phoneticPr fontId="5" type="noConversion"/>
  </si>
  <si>
    <t>사무비</t>
    <phoneticPr fontId="5" type="noConversion"/>
  </si>
  <si>
    <t>사업수입</t>
    <phoneticPr fontId="7" type="noConversion"/>
  </si>
  <si>
    <t>인건비</t>
    <phoneticPr fontId="7" type="noConversion"/>
  </si>
  <si>
    <t>보조금수입</t>
    <phoneticPr fontId="5" type="noConversion"/>
  </si>
  <si>
    <t>제수당</t>
    <phoneticPr fontId="7" type="noConversion"/>
  </si>
  <si>
    <t>보조금</t>
    <phoneticPr fontId="7" type="noConversion"/>
  </si>
  <si>
    <t>퇴직금 및 퇴직적립금</t>
    <phoneticPr fontId="7" type="noConversion"/>
  </si>
  <si>
    <t>사회보험부담비용</t>
    <phoneticPr fontId="7" type="noConversion"/>
  </si>
  <si>
    <t>시군구보조금</t>
    <phoneticPr fontId="7" type="noConversion"/>
  </si>
  <si>
    <t>기타후생경비</t>
    <phoneticPr fontId="7" type="noConversion"/>
  </si>
  <si>
    <t>후원금수입</t>
    <phoneticPr fontId="5" type="noConversion"/>
  </si>
  <si>
    <t>업무추진비</t>
    <phoneticPr fontId="7" type="noConversion"/>
  </si>
  <si>
    <t>후원금</t>
    <phoneticPr fontId="7" type="noConversion"/>
  </si>
  <si>
    <t>기관운영비</t>
    <phoneticPr fontId="7" type="noConversion"/>
  </si>
  <si>
    <t>지정후원금</t>
    <phoneticPr fontId="7" type="noConversion"/>
  </si>
  <si>
    <t>직책보조비</t>
    <phoneticPr fontId="5" type="noConversion"/>
  </si>
  <si>
    <t>비지정후원금</t>
    <phoneticPr fontId="7" type="noConversion"/>
  </si>
  <si>
    <t>회의비</t>
    <phoneticPr fontId="7" type="noConversion"/>
  </si>
  <si>
    <t>전입금</t>
    <phoneticPr fontId="5" type="noConversion"/>
  </si>
  <si>
    <t>운영비</t>
    <phoneticPr fontId="5" type="noConversion"/>
  </si>
  <si>
    <t>전입금</t>
    <phoneticPr fontId="7" type="noConversion"/>
  </si>
  <si>
    <t>여비</t>
    <phoneticPr fontId="5" type="noConversion"/>
  </si>
  <si>
    <t>법인전입금</t>
    <phoneticPr fontId="7" type="noConversion"/>
  </si>
  <si>
    <t>수용비,수수료</t>
    <phoneticPr fontId="5" type="noConversion"/>
  </si>
  <si>
    <t>법인전입급(후원금)</t>
    <phoneticPr fontId="8" type="noConversion"/>
  </si>
  <si>
    <t>공공요금</t>
    <phoneticPr fontId="5" type="noConversion"/>
  </si>
  <si>
    <t>이월금</t>
    <phoneticPr fontId="5" type="noConversion"/>
  </si>
  <si>
    <t>제세공과금</t>
    <phoneticPr fontId="7" type="noConversion"/>
  </si>
  <si>
    <t>이월금</t>
    <phoneticPr fontId="7" type="noConversion"/>
  </si>
  <si>
    <t>차량비</t>
    <phoneticPr fontId="7" type="noConversion"/>
  </si>
  <si>
    <t>전년도이월금</t>
    <phoneticPr fontId="5" type="noConversion"/>
  </si>
  <si>
    <t>재산조성비</t>
    <phoneticPr fontId="7" type="noConversion"/>
  </si>
  <si>
    <t>전년도이월금(후원금)</t>
    <phoneticPr fontId="5" type="noConversion"/>
  </si>
  <si>
    <t xml:space="preserve"> </t>
    <phoneticPr fontId="5" type="noConversion"/>
  </si>
  <si>
    <t>시설비</t>
    <phoneticPr fontId="7" type="noConversion"/>
  </si>
  <si>
    <t>잡수입</t>
    <phoneticPr fontId="5" type="noConversion"/>
  </si>
  <si>
    <t>잡수입</t>
    <phoneticPr fontId="7" type="noConversion"/>
  </si>
  <si>
    <t>자산취득비</t>
    <phoneticPr fontId="5" type="noConversion"/>
  </si>
  <si>
    <t>기타예금이자수입</t>
    <phoneticPr fontId="7" type="noConversion"/>
  </si>
  <si>
    <t>시설장비유지비</t>
    <phoneticPr fontId="7" type="noConversion"/>
  </si>
  <si>
    <t>사업비</t>
    <phoneticPr fontId="7" type="noConversion"/>
  </si>
  <si>
    <t>잡지출</t>
    <phoneticPr fontId="7" type="noConversion"/>
  </si>
  <si>
    <t>예비비 및 기타</t>
    <phoneticPr fontId="7" type="noConversion"/>
  </si>
  <si>
    <t>예비비</t>
    <phoneticPr fontId="7" type="noConversion"/>
  </si>
  <si>
    <t>반환금</t>
    <phoneticPr fontId="5" type="noConversion"/>
  </si>
  <si>
    <t>차기이월금</t>
    <phoneticPr fontId="7" type="noConversion"/>
  </si>
  <si>
    <t>보조금이월금</t>
    <phoneticPr fontId="7" type="noConversion"/>
  </si>
  <si>
    <t>기타이월금</t>
    <phoneticPr fontId="7" type="noConversion"/>
  </si>
  <si>
    <t>□ 북부희망케어센터</t>
    <phoneticPr fontId="3" type="noConversion"/>
  </si>
  <si>
    <t>사업수입</t>
    <phoneticPr fontId="7" type="noConversion"/>
  </si>
  <si>
    <t>기타잡수입</t>
    <phoneticPr fontId="7" type="noConversion"/>
  </si>
  <si>
    <t>급여</t>
    <phoneticPr fontId="7" type="noConversion"/>
  </si>
  <si>
    <t>기타운영비</t>
    <phoneticPr fontId="3" type="noConversion"/>
  </si>
  <si>
    <t>지역사회보호사업비</t>
    <phoneticPr fontId="7" type="noConversion"/>
  </si>
  <si>
    <t>시도보조금</t>
  </si>
  <si>
    <t>국고보조금</t>
    <phoneticPr fontId="7" type="noConversion"/>
  </si>
  <si>
    <t>지역사회조직사업비</t>
  </si>
  <si>
    <t>사회문화사업비</t>
    <phoneticPr fontId="3" type="noConversion"/>
  </si>
  <si>
    <t>교육훈련비</t>
    <phoneticPr fontId="7" type="noConversion"/>
  </si>
  <si>
    <t>특화서비스사업</t>
    <phoneticPr fontId="3" type="noConversion"/>
  </si>
  <si>
    <t>□ 2021년 결산 총괄표</t>
    <phoneticPr fontId="3" type="noConversion"/>
  </si>
  <si>
    <t>2021년 예산
(A)</t>
    <phoneticPr fontId="3" type="noConversion"/>
  </si>
  <si>
    <t>2021년 결산
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</si>
</sst>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176" formatCode="_-* #,##0_-;&quot;△&quot;#,##0_-;_-* &quot;-&quot;_-;_-@_-"/>
    <numFmt numFmtId="177" formatCode="#,##0;[Red]#,##0"/>
    <numFmt numFmtId="178" formatCode="#,##0_ "/>
    <numFmt numFmtId="179" formatCode="#,##0_ ;[Red]\-#,##0\ "/>
    <numFmt numFmtId="180" formatCode="yyyy&quot;년&quot;\ m&quot;월&quot;\ d&quot;일&quot;;@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바탕"/>
      <family val="1"/>
      <charset val="129"/>
    </font>
    <font>
      <sz val="8"/>
      <name val="맑은 고딕"/>
      <family val="2"/>
      <charset val="129"/>
      <scheme val="minor"/>
    </font>
    <font>
      <sz val="10"/>
      <name val="바탕"/>
      <family val="1"/>
      <charset val="129"/>
    </font>
    <font>
      <sz val="8"/>
      <name val="돋움"/>
      <family val="3"/>
      <charset val="129"/>
    </font>
    <font>
      <sz val="10"/>
      <color theme="1"/>
      <name val="바탕"/>
      <family val="1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2"/>
      <color theme="1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179" fontId="9" fillId="0" borderId="0" xfId="0" applyNumberFormat="1" applyFont="1" applyAlignment="1">
      <alignment vertical="center" shrinkToFit="1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8" fontId="2" fillId="0" borderId="0" xfId="1" applyNumberFormat="1" applyFont="1" applyBorder="1" applyAlignment="1">
      <alignment horizontal="left" vertical="center"/>
    </xf>
    <xf numFmtId="178" fontId="2" fillId="0" borderId="0" xfId="1" applyNumberFormat="1" applyFont="1" applyBorder="1" applyAlignment="1">
      <alignment horizontal="left" vertical="center" shrinkToFit="1"/>
    </xf>
    <xf numFmtId="179" fontId="9" fillId="0" borderId="0" xfId="0" applyNumberFormat="1" applyFont="1" applyAlignment="1">
      <alignment vertical="center"/>
    </xf>
    <xf numFmtId="180" fontId="2" fillId="0" borderId="0" xfId="1" applyNumberFormat="1" applyFont="1" applyBorder="1" applyAlignment="1">
      <alignment horizontal="center" vertical="center"/>
    </xf>
    <xf numFmtId="178" fontId="4" fillId="0" borderId="0" xfId="1" applyNumberFormat="1" applyFont="1" applyBorder="1" applyAlignment="1">
      <alignment horizontal="right" vertical="center" shrinkToFit="1"/>
    </xf>
    <xf numFmtId="0" fontId="9" fillId="0" borderId="0" xfId="6" applyFont="1" applyAlignment="1"/>
    <xf numFmtId="0" fontId="9" fillId="0" borderId="0" xfId="6" applyFont="1" applyFill="1" applyAlignment="1"/>
    <xf numFmtId="0" fontId="10" fillId="0" borderId="0" xfId="7">
      <alignment vertical="center"/>
    </xf>
    <xf numFmtId="0" fontId="2" fillId="0" borderId="0" xfId="1" applyFont="1" applyBorder="1" applyAlignment="1">
      <alignment horizontal="left" vertical="center" shrinkToFit="1"/>
    </xf>
    <xf numFmtId="0" fontId="2" fillId="0" borderId="0" xfId="1" applyFont="1" applyBorder="1" applyAlignment="1">
      <alignment horizontal="left" vertical="center"/>
    </xf>
    <xf numFmtId="0" fontId="12" fillId="0" borderId="0" xfId="8" applyFont="1" applyAlignment="1"/>
    <xf numFmtId="0" fontId="13" fillId="0" borderId="0" xfId="0" applyFont="1">
      <alignment vertical="center"/>
    </xf>
    <xf numFmtId="0" fontId="2" fillId="0" borderId="0" xfId="1" applyFont="1" applyAlignment="1">
      <alignment vertical="center"/>
    </xf>
    <xf numFmtId="180" fontId="2" fillId="0" borderId="0" xfId="1" applyNumberFormat="1" applyFont="1" applyFill="1" applyBorder="1" applyAlignment="1">
      <alignment horizontal="center" vertical="center"/>
    </xf>
    <xf numFmtId="176" fontId="6" fillId="0" borderId="7" xfId="4" applyNumberFormat="1" applyFont="1" applyBorder="1" applyAlignment="1">
      <alignment vertical="center" shrinkToFit="1"/>
    </xf>
    <xf numFmtId="176" fontId="6" fillId="0" borderId="8" xfId="4" applyNumberFormat="1" applyFont="1" applyBorder="1" applyAlignment="1">
      <alignment vertical="center" shrinkToFit="1"/>
    </xf>
    <xf numFmtId="176" fontId="6" fillId="0" borderId="9" xfId="4" applyNumberFormat="1" applyFont="1" applyBorder="1" applyAlignment="1">
      <alignment vertical="center" shrinkToFit="1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vertical="center" shrinkToFit="1"/>
    </xf>
    <xf numFmtId="0" fontId="6" fillId="0" borderId="12" xfId="4" applyFont="1" applyBorder="1" applyAlignment="1">
      <alignment vertical="center" shrinkToFit="1"/>
    </xf>
    <xf numFmtId="176" fontId="6" fillId="0" borderId="12" xfId="4" applyNumberFormat="1" applyFont="1" applyBorder="1" applyAlignment="1">
      <alignment vertical="center" shrinkToFit="1"/>
    </xf>
    <xf numFmtId="0" fontId="6" fillId="0" borderId="13" xfId="4" applyFont="1" applyBorder="1" applyAlignment="1">
      <alignment horizontal="left" vertical="center"/>
    </xf>
    <xf numFmtId="0" fontId="6" fillId="0" borderId="13" xfId="4" applyFont="1" applyBorder="1" applyAlignment="1">
      <alignment horizontal="left" vertical="center" shrinkToFit="1"/>
    </xf>
    <xf numFmtId="176" fontId="6" fillId="0" borderId="13" xfId="4" applyNumberFormat="1" applyFont="1" applyBorder="1" applyAlignment="1">
      <alignment vertical="center" shrinkToFit="1"/>
    </xf>
    <xf numFmtId="0" fontId="6" fillId="0" borderId="14" xfId="4" applyFont="1" applyFill="1" applyBorder="1" applyAlignment="1">
      <alignment horizontal="left" vertical="center" shrinkToFit="1"/>
    </xf>
    <xf numFmtId="176" fontId="6" fillId="0" borderId="13" xfId="5" applyNumberFormat="1" applyFont="1" applyBorder="1" applyAlignment="1">
      <alignment vertical="center" shrinkToFit="1"/>
    </xf>
    <xf numFmtId="0" fontId="6" fillId="0" borderId="14" xfId="4" applyFont="1" applyFill="1" applyBorder="1" applyAlignment="1">
      <alignment horizontal="left" vertical="center"/>
    </xf>
    <xf numFmtId="0" fontId="6" fillId="0" borderId="15" xfId="5" applyFont="1" applyBorder="1" applyAlignment="1">
      <alignment vertical="center" shrinkToFit="1"/>
    </xf>
    <xf numFmtId="0" fontId="6" fillId="0" borderId="16" xfId="4" applyFont="1" applyBorder="1" applyAlignment="1">
      <alignment vertical="center" shrinkToFit="1"/>
    </xf>
    <xf numFmtId="176" fontId="4" fillId="0" borderId="12" xfId="4" applyNumberFormat="1" applyFont="1" applyBorder="1" applyAlignment="1">
      <alignment vertical="center" shrinkToFit="1"/>
    </xf>
    <xf numFmtId="0" fontId="6" fillId="0" borderId="15" xfId="5" applyFont="1" applyBorder="1" applyAlignment="1">
      <alignment vertical="center"/>
    </xf>
    <xf numFmtId="0" fontId="6" fillId="0" borderId="16" xfId="4" applyFont="1" applyBorder="1" applyAlignment="1">
      <alignment horizontal="left" vertical="center"/>
    </xf>
    <xf numFmtId="176" fontId="6" fillId="0" borderId="17" xfId="4" applyNumberFormat="1" applyFont="1" applyBorder="1" applyAlignment="1">
      <alignment vertical="center" shrinkToFit="1"/>
    </xf>
    <xf numFmtId="0" fontId="6" fillId="0" borderId="18" xfId="4" applyFont="1" applyBorder="1" applyAlignment="1">
      <alignment horizontal="left" vertical="center"/>
    </xf>
    <xf numFmtId="0" fontId="6" fillId="0" borderId="14" xfId="5" applyFont="1" applyBorder="1" applyAlignment="1">
      <alignment vertical="center" shrinkToFit="1"/>
    </xf>
    <xf numFmtId="0" fontId="6" fillId="0" borderId="16" xfId="4" applyFont="1" applyBorder="1" applyAlignment="1">
      <alignment horizontal="left" vertical="center" shrinkToFit="1"/>
    </xf>
    <xf numFmtId="0" fontId="6" fillId="0" borderId="19" xfId="5" applyFont="1" applyBorder="1">
      <alignment vertical="center"/>
    </xf>
    <xf numFmtId="0" fontId="6" fillId="0" borderId="9" xfId="5" applyFont="1" applyBorder="1">
      <alignment vertical="center"/>
    </xf>
    <xf numFmtId="0" fontId="6" fillId="0" borderId="15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 shrinkToFit="1"/>
    </xf>
    <xf numFmtId="0" fontId="6" fillId="0" borderId="18" xfId="4" applyFont="1" applyBorder="1" applyAlignment="1">
      <alignment horizontal="left" vertical="center" shrinkToFit="1"/>
    </xf>
    <xf numFmtId="0" fontId="6" fillId="0" borderId="9" xfId="4" applyFont="1" applyBorder="1" applyAlignment="1">
      <alignment horizontal="left" vertical="center"/>
    </xf>
    <xf numFmtId="176" fontId="6" fillId="0" borderId="12" xfId="4" applyNumberFormat="1" applyFont="1" applyFill="1" applyBorder="1" applyAlignment="1">
      <alignment vertical="center" shrinkToFit="1"/>
    </xf>
    <xf numFmtId="0" fontId="6" fillId="0" borderId="14" xfId="4" applyFont="1" applyBorder="1" applyAlignment="1">
      <alignment horizontal="left" vertical="center" shrinkToFit="1"/>
    </xf>
    <xf numFmtId="0" fontId="6" fillId="0" borderId="19" xfId="4" applyFont="1" applyBorder="1" applyAlignment="1">
      <alignment horizontal="left" vertical="center" shrinkToFit="1"/>
    </xf>
    <xf numFmtId="0" fontId="6" fillId="0" borderId="9" xfId="4" applyFont="1" applyBorder="1" applyAlignment="1">
      <alignment horizontal="left" vertical="center" shrinkToFit="1"/>
    </xf>
    <xf numFmtId="0" fontId="6" fillId="0" borderId="19" xfId="4" applyFont="1" applyBorder="1" applyAlignment="1">
      <alignment vertical="center"/>
    </xf>
    <xf numFmtId="0" fontId="6" fillId="0" borderId="9" xfId="4" applyFont="1" applyBorder="1" applyAlignment="1">
      <alignment vertical="center"/>
    </xf>
    <xf numFmtId="0" fontId="6" fillId="0" borderId="12" xfId="4" applyFont="1" applyBorder="1" applyAlignment="1">
      <alignment vertical="center"/>
    </xf>
    <xf numFmtId="0" fontId="6" fillId="0" borderId="11" xfId="4" applyFont="1" applyBorder="1" applyAlignment="1">
      <alignment vertical="center"/>
    </xf>
    <xf numFmtId="0" fontId="6" fillId="0" borderId="17" xfId="4" applyFont="1" applyBorder="1" applyAlignment="1">
      <alignment vertical="center"/>
    </xf>
    <xf numFmtId="0" fontId="6" fillId="0" borderId="20" xfId="4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176" fontId="6" fillId="0" borderId="16" xfId="4" applyNumberFormat="1" applyFont="1" applyBorder="1" applyAlignment="1">
      <alignment vertical="center" shrinkToFit="1"/>
    </xf>
    <xf numFmtId="0" fontId="6" fillId="0" borderId="18" xfId="5" applyFont="1" applyBorder="1" applyAlignment="1">
      <alignment horizontal="left" vertical="center"/>
    </xf>
    <xf numFmtId="0" fontId="6" fillId="0" borderId="13" xfId="5" applyFont="1" applyBorder="1" applyAlignment="1">
      <alignment horizontal="left" vertical="center" shrinkToFit="1"/>
    </xf>
    <xf numFmtId="0" fontId="6" fillId="0" borderId="5" xfId="5" applyFont="1" applyBorder="1">
      <alignment vertical="center"/>
    </xf>
    <xf numFmtId="0" fontId="6" fillId="0" borderId="7" xfId="4" applyFont="1" applyBorder="1" applyAlignment="1">
      <alignment vertical="center"/>
    </xf>
    <xf numFmtId="0" fontId="6" fillId="0" borderId="24" xfId="5" applyFont="1" applyBorder="1">
      <alignment vertical="center"/>
    </xf>
    <xf numFmtId="0" fontId="6" fillId="0" borderId="0" xfId="5" applyFont="1" applyBorder="1">
      <alignment vertical="center"/>
    </xf>
    <xf numFmtId="176" fontId="6" fillId="0" borderId="0" xfId="5" applyNumberFormat="1" applyFont="1" applyBorder="1">
      <alignment vertical="center"/>
    </xf>
    <xf numFmtId="0" fontId="6" fillId="0" borderId="25" xfId="5" applyFont="1" applyBorder="1">
      <alignment vertical="center"/>
    </xf>
    <xf numFmtId="0" fontId="6" fillId="0" borderId="22" xfId="4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176" fontId="6" fillId="0" borderId="23" xfId="4" applyNumberFormat="1" applyFont="1" applyBorder="1" applyAlignment="1">
      <alignment vertical="center" shrinkToFit="1"/>
    </xf>
    <xf numFmtId="0" fontId="6" fillId="0" borderId="14" xfId="4" applyFont="1" applyBorder="1" applyAlignment="1">
      <alignment horizontal="left" vertical="center"/>
    </xf>
    <xf numFmtId="0" fontId="6" fillId="0" borderId="16" xfId="5" applyFont="1" applyBorder="1" applyAlignment="1">
      <alignment vertical="center" shrinkToFit="1"/>
    </xf>
    <xf numFmtId="0" fontId="6" fillId="0" borderId="13" xfId="5" applyFont="1" applyBorder="1" applyAlignment="1">
      <alignment vertical="center" shrinkToFit="1"/>
    </xf>
    <xf numFmtId="0" fontId="6" fillId="0" borderId="18" xfId="5" applyFont="1" applyBorder="1" applyAlignment="1">
      <alignment horizontal="left"/>
    </xf>
    <xf numFmtId="0" fontId="6" fillId="0" borderId="24" xfId="4" applyFont="1" applyBorder="1" applyAlignment="1">
      <alignment horizontal="left" vertical="center" shrinkToFit="1"/>
    </xf>
    <xf numFmtId="176" fontId="6" fillId="0" borderId="25" xfId="4" applyNumberFormat="1" applyFont="1" applyBorder="1" applyAlignment="1">
      <alignment vertical="center" shrinkToFit="1"/>
    </xf>
    <xf numFmtId="176" fontId="6" fillId="0" borderId="0" xfId="5" applyNumberFormat="1" applyFont="1" applyBorder="1" applyAlignment="1">
      <alignment vertical="center" shrinkToFit="1"/>
    </xf>
    <xf numFmtId="0" fontId="6" fillId="0" borderId="24" xfId="4" applyFont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177" fontId="6" fillId="0" borderId="0" xfId="4" applyNumberFormat="1" applyFont="1" applyBorder="1" applyAlignment="1">
      <alignment vertical="center" shrinkToFit="1"/>
    </xf>
    <xf numFmtId="178" fontId="6" fillId="0" borderId="0" xfId="4" applyNumberFormat="1" applyFont="1" applyBorder="1" applyAlignment="1">
      <alignment vertical="center" shrinkToFit="1"/>
    </xf>
    <xf numFmtId="0" fontId="6" fillId="0" borderId="14" xfId="4" applyFont="1" applyBorder="1" applyAlignment="1">
      <alignment vertical="center"/>
    </xf>
    <xf numFmtId="178" fontId="6" fillId="0" borderId="25" xfId="4" applyNumberFormat="1" applyFont="1" applyBorder="1" applyAlignment="1">
      <alignment vertical="center" shrinkToFit="1"/>
    </xf>
    <xf numFmtId="0" fontId="6" fillId="0" borderId="20" xfId="4" applyFont="1" applyBorder="1" applyAlignment="1">
      <alignment horizontal="left" vertical="center"/>
    </xf>
    <xf numFmtId="0" fontId="6" fillId="0" borderId="15" xfId="4" applyFont="1" applyBorder="1" applyAlignment="1">
      <alignment vertical="center"/>
    </xf>
    <xf numFmtId="0" fontId="6" fillId="0" borderId="9" xfId="5" applyFont="1" applyBorder="1" applyAlignment="1">
      <alignment horizontal="left" vertical="center"/>
    </xf>
    <xf numFmtId="176" fontId="4" fillId="0" borderId="31" xfId="4" applyNumberFormat="1" applyFont="1" applyBorder="1" applyAlignment="1">
      <alignment vertical="center" shrinkToFit="1"/>
    </xf>
    <xf numFmtId="176" fontId="6" fillId="0" borderId="31" xfId="4" applyNumberFormat="1" applyFont="1" applyBorder="1" applyAlignment="1">
      <alignment vertical="center" shrinkToFit="1"/>
    </xf>
    <xf numFmtId="176" fontId="6" fillId="0" borderId="32" xfId="4" applyNumberFormat="1" applyFont="1" applyBorder="1" applyAlignment="1">
      <alignment vertical="center" shrinkToFit="1"/>
    </xf>
    <xf numFmtId="42" fontId="4" fillId="0" borderId="1" xfId="2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2" fontId="4" fillId="0" borderId="4" xfId="2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4" fillId="0" borderId="22" xfId="4" applyFont="1" applyFill="1" applyBorder="1" applyAlignment="1">
      <alignment horizontal="left" vertical="center"/>
    </xf>
    <xf numFmtId="0" fontId="4" fillId="0" borderId="11" xfId="4" applyFont="1" applyFill="1" applyBorder="1" applyAlignment="1">
      <alignment horizontal="left" vertical="center"/>
    </xf>
    <xf numFmtId="0" fontId="4" fillId="0" borderId="12" xfId="4" applyFont="1" applyFill="1" applyBorder="1" applyAlignment="1">
      <alignment horizontal="left" vertical="center"/>
    </xf>
    <xf numFmtId="0" fontId="4" fillId="0" borderId="14" xfId="4" applyFont="1" applyFill="1" applyBorder="1">
      <alignment vertical="center"/>
    </xf>
    <xf numFmtId="0" fontId="4" fillId="0" borderId="13" xfId="4" applyFont="1" applyFill="1" applyBorder="1" applyAlignment="1">
      <alignment horizontal="left" vertical="center"/>
    </xf>
    <xf numFmtId="0" fontId="4" fillId="0" borderId="13" xfId="4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4" fillId="0" borderId="15" xfId="4" applyFont="1" applyFill="1" applyBorder="1">
      <alignment vertical="center"/>
    </xf>
    <xf numFmtId="0" fontId="4" fillId="0" borderId="16" xfId="4" applyFont="1" applyFill="1" applyBorder="1" applyAlignment="1">
      <alignment horizontal="left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3" xfId="0" applyFont="1" applyBorder="1">
      <alignment vertical="center"/>
    </xf>
    <xf numFmtId="0" fontId="4" fillId="0" borderId="28" xfId="4" applyFont="1" applyFill="1" applyBorder="1">
      <alignment vertical="center"/>
    </xf>
    <xf numFmtId="0" fontId="4" fillId="0" borderId="29" xfId="4" applyFont="1" applyFill="1" applyBorder="1" applyAlignment="1">
      <alignment horizontal="left" vertical="center"/>
    </xf>
    <xf numFmtId="0" fontId="4" fillId="0" borderId="30" xfId="4" applyFont="1" applyFill="1" applyBorder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6" fillId="0" borderId="18" xfId="5" applyFont="1" applyBorder="1" applyAlignment="1">
      <alignment vertical="center" shrinkToFit="1"/>
    </xf>
    <xf numFmtId="0" fontId="6" fillId="0" borderId="5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0" xfId="5" applyFont="1" applyBorder="1" applyAlignment="1">
      <alignment horizontal="left" shrinkToFit="1"/>
    </xf>
  </cellXfs>
  <cellStyles count="9">
    <cellStyle name="통화 [0] 2" xfId="2" xr:uid="{00000000-0005-0000-0000-000000000000}"/>
    <cellStyle name="표준" xfId="0" builtinId="0"/>
    <cellStyle name="표준 10 2" xfId="7" xr:uid="{00000000-0005-0000-0000-000002000000}"/>
    <cellStyle name="표준 2" xfId="3" xr:uid="{00000000-0005-0000-0000-000003000000}"/>
    <cellStyle name="표준 28 2" xfId="6" xr:uid="{00000000-0005-0000-0000-000004000000}"/>
    <cellStyle name="표준 29" xfId="5" xr:uid="{00000000-0005-0000-0000-000005000000}"/>
    <cellStyle name="표준_2006년 추경(1)" xfId="1" xr:uid="{00000000-0005-0000-0000-000006000000}"/>
    <cellStyle name="표준_2006년도 복지회관예산" xfId="4" xr:uid="{00000000-0005-0000-0000-000007000000}"/>
    <cellStyle name="표준_광진데이케어센터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view="pageBreakPreview" zoomScale="115" zoomScaleNormal="115" zoomScaleSheetLayoutView="115" workbookViewId="0">
      <selection activeCell="P10" sqref="P10"/>
    </sheetView>
  </sheetViews>
  <sheetFormatPr defaultColWidth="8.75" defaultRowHeight="16.5" x14ac:dyDescent="0.3"/>
  <cols>
    <col min="1" max="2" width="2.25" customWidth="1"/>
    <col min="3" max="3" width="11" customWidth="1"/>
    <col min="4" max="6" width="11.125" customWidth="1"/>
    <col min="7" max="8" width="2.25" customWidth="1"/>
    <col min="9" max="9" width="11" customWidth="1"/>
    <col min="10" max="12" width="11.125" customWidth="1"/>
  </cols>
  <sheetData>
    <row r="1" spans="1:12" x14ac:dyDescent="0.3">
      <c r="A1" s="126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3">
      <c r="A2" s="126" t="s">
        <v>56</v>
      </c>
      <c r="B2" s="122"/>
      <c r="C2" s="1"/>
      <c r="D2" s="123"/>
      <c r="E2" s="123"/>
      <c r="F2" s="124"/>
      <c r="G2" s="123"/>
      <c r="H2" s="123"/>
      <c r="I2" s="123"/>
      <c r="J2" s="123"/>
      <c r="K2" s="123"/>
      <c r="L2" s="125" t="s">
        <v>0</v>
      </c>
    </row>
    <row r="3" spans="1:12" ht="24" x14ac:dyDescent="0.3">
      <c r="A3" s="100" t="s">
        <v>1</v>
      </c>
      <c r="B3" s="101" t="s">
        <v>2</v>
      </c>
      <c r="C3" s="101" t="s">
        <v>3</v>
      </c>
      <c r="D3" s="102" t="s">
        <v>69</v>
      </c>
      <c r="E3" s="102" t="s">
        <v>70</v>
      </c>
      <c r="F3" s="103" t="s">
        <v>4</v>
      </c>
      <c r="G3" s="104" t="s">
        <v>1</v>
      </c>
      <c r="H3" s="101" t="s">
        <v>2</v>
      </c>
      <c r="I3" s="101" t="s">
        <v>3</v>
      </c>
      <c r="J3" s="102" t="s">
        <v>69</v>
      </c>
      <c r="K3" s="102" t="s">
        <v>70</v>
      </c>
      <c r="L3" s="103" t="s">
        <v>4</v>
      </c>
    </row>
    <row r="4" spans="1:12" x14ac:dyDescent="0.3">
      <c r="A4" s="128" t="s">
        <v>5</v>
      </c>
      <c r="B4" s="129"/>
      <c r="C4" s="130"/>
      <c r="D4" s="29">
        <f>D5+D8+D13+D17+D21+D25</f>
        <v>2441870760</v>
      </c>
      <c r="E4" s="29">
        <f>E5+E8+E13+E17+E21+E25</f>
        <v>2356949770</v>
      </c>
      <c r="F4" s="30">
        <f>D4-E4</f>
        <v>84920990</v>
      </c>
      <c r="G4" s="131" t="s">
        <v>6</v>
      </c>
      <c r="H4" s="132"/>
      <c r="I4" s="133"/>
      <c r="J4" s="31">
        <f>J5+J23+J28+J35+J38</f>
        <v>2441870760</v>
      </c>
      <c r="K4" s="31">
        <f>K5+K23+K28+K35+K38+K42</f>
        <v>2356949770</v>
      </c>
      <c r="L4" s="30">
        <f>J4-K4</f>
        <v>84920990</v>
      </c>
    </row>
    <row r="5" spans="1:12" x14ac:dyDescent="0.3">
      <c r="A5" s="32" t="s">
        <v>7</v>
      </c>
      <c r="B5" s="33"/>
      <c r="C5" s="34"/>
      <c r="D5" s="35">
        <v>0</v>
      </c>
      <c r="E5" s="35">
        <v>0</v>
      </c>
      <c r="F5" s="30">
        <v>0</v>
      </c>
      <c r="G5" s="32" t="s">
        <v>8</v>
      </c>
      <c r="H5" s="36"/>
      <c r="I5" s="37"/>
      <c r="J5" s="38">
        <f>J6+J12+J16</f>
        <v>1649189700</v>
      </c>
      <c r="K5" s="38">
        <f>K6+K12+K16</f>
        <v>1584254966</v>
      </c>
      <c r="L5" s="30">
        <f>J5-K5</f>
        <v>64934734</v>
      </c>
    </row>
    <row r="6" spans="1:12" x14ac:dyDescent="0.3">
      <c r="A6" s="39"/>
      <c r="B6" s="36" t="s">
        <v>9</v>
      </c>
      <c r="C6" s="36"/>
      <c r="D6" s="40">
        <v>0</v>
      </c>
      <c r="E6" s="40">
        <v>0</v>
      </c>
      <c r="F6" s="30">
        <v>0</v>
      </c>
      <c r="G6" s="41"/>
      <c r="H6" s="36" t="s">
        <v>10</v>
      </c>
      <c r="I6" s="37"/>
      <c r="J6" s="38">
        <f>SUM(J7:J11)</f>
        <v>1487830260</v>
      </c>
      <c r="K6" s="38">
        <f>SUM(K7:K11)</f>
        <v>1459411090</v>
      </c>
      <c r="L6" s="30">
        <f t="shared" ref="L6:L22" si="0">J6-K6</f>
        <v>28419170</v>
      </c>
    </row>
    <row r="7" spans="1:12" x14ac:dyDescent="0.3">
      <c r="A7" s="42"/>
      <c r="B7" s="43"/>
      <c r="C7" s="37" t="s">
        <v>57</v>
      </c>
      <c r="D7" s="44">
        <v>0</v>
      </c>
      <c r="E7" s="44">
        <v>0</v>
      </c>
      <c r="F7" s="30">
        <v>0</v>
      </c>
      <c r="G7" s="45"/>
      <c r="H7" s="46"/>
      <c r="I7" s="37" t="s">
        <v>59</v>
      </c>
      <c r="J7" s="44">
        <v>1158236590</v>
      </c>
      <c r="K7" s="47">
        <v>1157788390</v>
      </c>
      <c r="L7" s="30">
        <f t="shared" si="0"/>
        <v>448200</v>
      </c>
    </row>
    <row r="8" spans="1:12" x14ac:dyDescent="0.3">
      <c r="A8" s="32" t="s">
        <v>11</v>
      </c>
      <c r="B8" s="32"/>
      <c r="C8" s="32"/>
      <c r="D8" s="44">
        <f>D9</f>
        <v>1728419760</v>
      </c>
      <c r="E8" s="44">
        <f>E9</f>
        <v>1662579680</v>
      </c>
      <c r="F8" s="30">
        <f t="shared" ref="F8:F25" si="1">D8-E8</f>
        <v>65840080</v>
      </c>
      <c r="G8" s="45"/>
      <c r="H8" s="48"/>
      <c r="I8" s="37" t="s">
        <v>12</v>
      </c>
      <c r="J8" s="44">
        <v>83379970</v>
      </c>
      <c r="K8" s="47">
        <v>80980920</v>
      </c>
      <c r="L8" s="30">
        <f t="shared" si="0"/>
        <v>2399050</v>
      </c>
    </row>
    <row r="9" spans="1:12" x14ac:dyDescent="0.3">
      <c r="A9" s="49"/>
      <c r="B9" s="36" t="s">
        <v>13</v>
      </c>
      <c r="C9" s="36"/>
      <c r="D9" s="47">
        <f>D10+D11+D12</f>
        <v>1728419760</v>
      </c>
      <c r="E9" s="47">
        <f>E10+E11+E12</f>
        <v>1662579680</v>
      </c>
      <c r="F9" s="30">
        <f t="shared" si="1"/>
        <v>65840080</v>
      </c>
      <c r="G9" s="45"/>
      <c r="H9" s="48"/>
      <c r="I9" s="37" t="s">
        <v>14</v>
      </c>
      <c r="J9" s="44">
        <v>123590630</v>
      </c>
      <c r="K9" s="47">
        <v>100443180</v>
      </c>
      <c r="L9" s="30">
        <f t="shared" si="0"/>
        <v>23147450</v>
      </c>
    </row>
    <row r="10" spans="1:12" x14ac:dyDescent="0.3">
      <c r="A10" s="42"/>
      <c r="B10" s="50"/>
      <c r="C10" s="37" t="s">
        <v>63</v>
      </c>
      <c r="D10" s="47">
        <v>1066040000</v>
      </c>
      <c r="E10" s="47">
        <v>1000199920</v>
      </c>
      <c r="F10" s="30">
        <f t="shared" si="1"/>
        <v>65840080</v>
      </c>
      <c r="G10" s="45"/>
      <c r="H10" s="48"/>
      <c r="I10" s="37" t="s">
        <v>15</v>
      </c>
      <c r="J10" s="44">
        <v>122623070</v>
      </c>
      <c r="K10" s="47">
        <v>120198600</v>
      </c>
      <c r="L10" s="30">
        <f t="shared" si="0"/>
        <v>2424470</v>
      </c>
    </row>
    <row r="11" spans="1:12" x14ac:dyDescent="0.3">
      <c r="A11" s="42"/>
      <c r="B11" s="55"/>
      <c r="C11" s="37" t="s">
        <v>62</v>
      </c>
      <c r="D11" s="47">
        <v>230842000</v>
      </c>
      <c r="E11" s="47">
        <v>230842000</v>
      </c>
      <c r="F11" s="30">
        <f t="shared" ref="F11" si="2">D11-E11</f>
        <v>0</v>
      </c>
      <c r="G11" s="45"/>
      <c r="H11" s="48"/>
      <c r="I11" s="37" t="s">
        <v>17</v>
      </c>
      <c r="J11" s="44">
        <v>0</v>
      </c>
      <c r="K11" s="47">
        <v>0</v>
      </c>
      <c r="L11" s="30">
        <f t="shared" si="0"/>
        <v>0</v>
      </c>
    </row>
    <row r="12" spans="1:12" x14ac:dyDescent="0.3">
      <c r="A12" s="51"/>
      <c r="B12" s="52"/>
      <c r="C12" s="37" t="s">
        <v>16</v>
      </c>
      <c r="D12" s="44">
        <v>431537760</v>
      </c>
      <c r="E12" s="47">
        <v>431537760</v>
      </c>
      <c r="F12" s="30">
        <f t="shared" si="1"/>
        <v>0</v>
      </c>
      <c r="G12" s="53"/>
      <c r="H12" s="36" t="s">
        <v>19</v>
      </c>
      <c r="I12" s="36"/>
      <c r="J12" s="44">
        <f>SUM(J13:J15)</f>
        <v>6390000</v>
      </c>
      <c r="K12" s="44">
        <f>SUM(K13:K15)</f>
        <v>5037450</v>
      </c>
      <c r="L12" s="30">
        <f t="shared" si="0"/>
        <v>1352550</v>
      </c>
    </row>
    <row r="13" spans="1:12" x14ac:dyDescent="0.3">
      <c r="A13" s="32" t="s">
        <v>18</v>
      </c>
      <c r="B13" s="32"/>
      <c r="C13" s="32"/>
      <c r="D13" s="47">
        <f>D14</f>
        <v>443508865</v>
      </c>
      <c r="E13" s="47">
        <f>E14</f>
        <v>420100699</v>
      </c>
      <c r="F13" s="30">
        <f t="shared" si="1"/>
        <v>23408166</v>
      </c>
      <c r="G13" s="53"/>
      <c r="H13" s="46"/>
      <c r="I13" s="37" t="s">
        <v>21</v>
      </c>
      <c r="J13" s="44">
        <v>3000000</v>
      </c>
      <c r="K13" s="47">
        <v>3000000</v>
      </c>
      <c r="L13" s="30">
        <f t="shared" si="0"/>
        <v>0</v>
      </c>
    </row>
    <row r="14" spans="1:12" x14ac:dyDescent="0.3">
      <c r="A14" s="39"/>
      <c r="B14" s="36" t="s">
        <v>20</v>
      </c>
      <c r="C14" s="36"/>
      <c r="D14" s="47">
        <f>SUM(D15:D16)</f>
        <v>443508865</v>
      </c>
      <c r="E14" s="47">
        <f>SUM(E15:E16)</f>
        <v>420100699</v>
      </c>
      <c r="F14" s="30">
        <f t="shared" si="1"/>
        <v>23408166</v>
      </c>
      <c r="G14" s="53"/>
      <c r="H14" s="48"/>
      <c r="I14" s="37" t="s">
        <v>23</v>
      </c>
      <c r="J14" s="38">
        <v>0</v>
      </c>
      <c r="K14" s="38">
        <v>0</v>
      </c>
      <c r="L14" s="30">
        <f t="shared" si="0"/>
        <v>0</v>
      </c>
    </row>
    <row r="15" spans="1:12" x14ac:dyDescent="0.3">
      <c r="A15" s="54"/>
      <c r="B15" s="50"/>
      <c r="C15" s="37" t="s">
        <v>22</v>
      </c>
      <c r="D15" s="44">
        <v>402408865</v>
      </c>
      <c r="E15" s="47">
        <v>382319538</v>
      </c>
      <c r="F15" s="30">
        <f t="shared" si="1"/>
        <v>20089327</v>
      </c>
      <c r="G15" s="53"/>
      <c r="H15" s="56"/>
      <c r="I15" s="36" t="s">
        <v>25</v>
      </c>
      <c r="J15" s="44">
        <v>3390000</v>
      </c>
      <c r="K15" s="47">
        <v>2037450</v>
      </c>
      <c r="L15" s="30">
        <f t="shared" si="0"/>
        <v>1352550</v>
      </c>
    </row>
    <row r="16" spans="1:12" x14ac:dyDescent="0.3">
      <c r="A16" s="54"/>
      <c r="B16" s="55"/>
      <c r="C16" s="37" t="s">
        <v>24</v>
      </c>
      <c r="D16" s="44">
        <v>41100000</v>
      </c>
      <c r="E16" s="47">
        <v>37781161</v>
      </c>
      <c r="F16" s="30">
        <f t="shared" si="1"/>
        <v>3318839</v>
      </c>
      <c r="G16" s="53"/>
      <c r="H16" s="36" t="s">
        <v>27</v>
      </c>
      <c r="I16" s="36"/>
      <c r="J16" s="44">
        <f>SUM(J17:J22)</f>
        <v>154969440</v>
      </c>
      <c r="K16" s="44">
        <f>SUM(K17:K22)</f>
        <v>119806426</v>
      </c>
      <c r="L16" s="30">
        <f t="shared" si="0"/>
        <v>35163014</v>
      </c>
    </row>
    <row r="17" spans="1:12" x14ac:dyDescent="0.3">
      <c r="A17" s="32" t="s">
        <v>26</v>
      </c>
      <c r="B17" s="32"/>
      <c r="C17" s="32"/>
      <c r="D17" s="35">
        <f>D18</f>
        <v>0</v>
      </c>
      <c r="E17" s="57">
        <f>E18</f>
        <v>0</v>
      </c>
      <c r="F17" s="30">
        <f t="shared" si="1"/>
        <v>0</v>
      </c>
      <c r="G17" s="53"/>
      <c r="H17" s="46"/>
      <c r="I17" s="37" t="s">
        <v>29</v>
      </c>
      <c r="J17" s="44">
        <v>9350000</v>
      </c>
      <c r="K17" s="47">
        <v>7700000</v>
      </c>
      <c r="L17" s="30">
        <f t="shared" si="0"/>
        <v>1650000</v>
      </c>
    </row>
    <row r="18" spans="1:12" x14ac:dyDescent="0.3">
      <c r="A18" s="58"/>
      <c r="B18" s="36" t="s">
        <v>28</v>
      </c>
      <c r="C18" s="36"/>
      <c r="D18" s="35">
        <f>D19+D20</f>
        <v>0</v>
      </c>
      <c r="E18" s="35">
        <f>E19+E20</f>
        <v>0</v>
      </c>
      <c r="F18" s="30">
        <f t="shared" si="1"/>
        <v>0</v>
      </c>
      <c r="G18" s="53"/>
      <c r="H18" s="48"/>
      <c r="I18" s="37" t="s">
        <v>31</v>
      </c>
      <c r="J18" s="38">
        <v>41976060</v>
      </c>
      <c r="K18" s="38">
        <v>39824930</v>
      </c>
      <c r="L18" s="30">
        <f t="shared" si="0"/>
        <v>2151130</v>
      </c>
    </row>
    <row r="19" spans="1:12" x14ac:dyDescent="0.3">
      <c r="A19" s="54"/>
      <c r="B19" s="50"/>
      <c r="C19" s="37" t="s">
        <v>30</v>
      </c>
      <c r="D19" s="44">
        <v>0</v>
      </c>
      <c r="E19" s="47">
        <v>0</v>
      </c>
      <c r="F19" s="30">
        <f t="shared" si="1"/>
        <v>0</v>
      </c>
      <c r="G19" s="53"/>
      <c r="H19" s="48"/>
      <c r="I19" s="37" t="s">
        <v>33</v>
      </c>
      <c r="J19" s="44">
        <v>7588000</v>
      </c>
      <c r="K19" s="47">
        <v>7511540</v>
      </c>
      <c r="L19" s="30">
        <f t="shared" si="0"/>
        <v>76460</v>
      </c>
    </row>
    <row r="20" spans="1:12" x14ac:dyDescent="0.3">
      <c r="A20" s="59"/>
      <c r="B20" s="60"/>
      <c r="C20" s="37" t="s">
        <v>32</v>
      </c>
      <c r="D20" s="44">
        <v>0</v>
      </c>
      <c r="E20" s="47">
        <v>0</v>
      </c>
      <c r="F20" s="30">
        <f t="shared" si="1"/>
        <v>0</v>
      </c>
      <c r="G20" s="53"/>
      <c r="H20" s="48"/>
      <c r="I20" s="37" t="s">
        <v>35</v>
      </c>
      <c r="J20" s="44">
        <v>11994380</v>
      </c>
      <c r="K20" s="47">
        <v>11994380</v>
      </c>
      <c r="L20" s="30">
        <f t="shared" si="0"/>
        <v>0</v>
      </c>
    </row>
    <row r="21" spans="1:12" x14ac:dyDescent="0.3">
      <c r="A21" s="32" t="s">
        <v>34</v>
      </c>
      <c r="B21" s="32"/>
      <c r="C21" s="32"/>
      <c r="D21" s="35">
        <f>D22</f>
        <v>236413676</v>
      </c>
      <c r="E21" s="35">
        <f>E22</f>
        <v>236413676</v>
      </c>
      <c r="F21" s="30">
        <f t="shared" si="1"/>
        <v>0</v>
      </c>
      <c r="G21" s="53"/>
      <c r="H21" s="48"/>
      <c r="I21" s="37" t="s">
        <v>37</v>
      </c>
      <c r="J21" s="44">
        <v>13110000</v>
      </c>
      <c r="K21" s="47">
        <v>12850540</v>
      </c>
      <c r="L21" s="30">
        <f t="shared" si="0"/>
        <v>259460</v>
      </c>
    </row>
    <row r="22" spans="1:12" x14ac:dyDescent="0.3">
      <c r="A22" s="58"/>
      <c r="B22" s="36" t="s">
        <v>36</v>
      </c>
      <c r="C22" s="36"/>
      <c r="D22" s="35">
        <f>SUM(D23:D24)</f>
        <v>236413676</v>
      </c>
      <c r="E22" s="35">
        <f>SUM(E23:E24)</f>
        <v>236413676</v>
      </c>
      <c r="F22" s="30">
        <f t="shared" si="1"/>
        <v>0</v>
      </c>
      <c r="G22" s="61"/>
      <c r="H22" s="62"/>
      <c r="I22" s="63" t="s">
        <v>60</v>
      </c>
      <c r="J22" s="38">
        <v>70951000</v>
      </c>
      <c r="K22" s="38">
        <v>39925036</v>
      </c>
      <c r="L22" s="30">
        <f t="shared" si="0"/>
        <v>31025964</v>
      </c>
    </row>
    <row r="23" spans="1:12" x14ac:dyDescent="0.3">
      <c r="A23" s="54"/>
      <c r="B23" s="50"/>
      <c r="C23" s="37" t="s">
        <v>38</v>
      </c>
      <c r="D23" s="44">
        <v>108842541</v>
      </c>
      <c r="E23" s="47">
        <v>108842541</v>
      </c>
      <c r="F23" s="30">
        <f t="shared" si="1"/>
        <v>0</v>
      </c>
      <c r="G23" s="64" t="s">
        <v>39</v>
      </c>
      <c r="H23" s="64"/>
      <c r="I23" s="63"/>
      <c r="J23" s="38">
        <f>J24</f>
        <v>1100000</v>
      </c>
      <c r="K23" s="38">
        <f>K24</f>
        <v>1089000</v>
      </c>
      <c r="L23" s="30">
        <f t="shared" ref="L23:L34" si="3">J23-K23</f>
        <v>11000</v>
      </c>
    </row>
    <row r="24" spans="1:12" x14ac:dyDescent="0.3">
      <c r="A24" s="54"/>
      <c r="B24" s="55"/>
      <c r="C24" s="37" t="s">
        <v>40</v>
      </c>
      <c r="D24" s="44">
        <v>127571135</v>
      </c>
      <c r="E24" s="47">
        <v>127571135</v>
      </c>
      <c r="F24" s="30">
        <f t="shared" si="1"/>
        <v>0</v>
      </c>
      <c r="G24" s="65" t="s">
        <v>41</v>
      </c>
      <c r="H24" s="66" t="s">
        <v>42</v>
      </c>
      <c r="I24" s="63"/>
      <c r="J24" s="38">
        <f>SUM(J25:J27)</f>
        <v>1100000</v>
      </c>
      <c r="K24" s="38">
        <f>SUM(K25:K27)</f>
        <v>1089000</v>
      </c>
      <c r="L24" s="30">
        <f t="shared" si="3"/>
        <v>11000</v>
      </c>
    </row>
    <row r="25" spans="1:12" x14ac:dyDescent="0.3">
      <c r="A25" s="32" t="s">
        <v>43</v>
      </c>
      <c r="B25" s="32"/>
      <c r="C25" s="32"/>
      <c r="D25" s="35">
        <f>D26</f>
        <v>33528459</v>
      </c>
      <c r="E25" s="35">
        <f>E26</f>
        <v>37855715</v>
      </c>
      <c r="F25" s="30">
        <f t="shared" si="1"/>
        <v>-4327256</v>
      </c>
      <c r="G25" s="67"/>
      <c r="H25" s="46"/>
      <c r="I25" s="36" t="s">
        <v>42</v>
      </c>
      <c r="J25" s="44">
        <v>0</v>
      </c>
      <c r="K25" s="47">
        <v>0</v>
      </c>
      <c r="L25" s="30">
        <f t="shared" si="3"/>
        <v>0</v>
      </c>
    </row>
    <row r="26" spans="1:12" x14ac:dyDescent="0.3">
      <c r="A26" s="58"/>
      <c r="B26" s="36" t="s">
        <v>44</v>
      </c>
      <c r="C26" s="36"/>
      <c r="D26" s="35">
        <f>SUM(D27:D28)</f>
        <v>33528459</v>
      </c>
      <c r="E26" s="35">
        <f>SUM(E27:E28)</f>
        <v>37855715</v>
      </c>
      <c r="F26" s="30">
        <f>D26-E26</f>
        <v>-4327256</v>
      </c>
      <c r="G26" s="67"/>
      <c r="H26" s="69"/>
      <c r="I26" s="70" t="s">
        <v>45</v>
      </c>
      <c r="J26" s="44">
        <v>0</v>
      </c>
      <c r="K26" s="47">
        <v>0</v>
      </c>
      <c r="L26" s="30">
        <f t="shared" si="3"/>
        <v>0</v>
      </c>
    </row>
    <row r="27" spans="1:12" x14ac:dyDescent="0.3">
      <c r="A27" s="54"/>
      <c r="B27" s="50"/>
      <c r="C27" s="50" t="s">
        <v>46</v>
      </c>
      <c r="D27" s="68">
        <v>146475</v>
      </c>
      <c r="E27" s="68">
        <v>132558</v>
      </c>
      <c r="F27" s="30">
        <f>D27-E27</f>
        <v>13917</v>
      </c>
      <c r="G27" s="72"/>
      <c r="H27" s="56"/>
      <c r="I27" s="37" t="s">
        <v>47</v>
      </c>
      <c r="J27" s="44">
        <v>1100000</v>
      </c>
      <c r="K27" s="47">
        <v>1089000</v>
      </c>
      <c r="L27" s="30">
        <f t="shared" si="3"/>
        <v>11000</v>
      </c>
    </row>
    <row r="28" spans="1:12" x14ac:dyDescent="0.3">
      <c r="A28" s="71"/>
      <c r="B28" s="52"/>
      <c r="C28" s="37" t="s">
        <v>58</v>
      </c>
      <c r="D28" s="38">
        <v>33381984</v>
      </c>
      <c r="E28" s="38">
        <v>37723157</v>
      </c>
      <c r="F28" s="30">
        <f>D28-E28</f>
        <v>-4341173</v>
      </c>
      <c r="G28" s="77" t="s">
        <v>48</v>
      </c>
      <c r="H28" s="78"/>
      <c r="I28" s="79"/>
      <c r="J28" s="38">
        <f>J29</f>
        <v>675554550</v>
      </c>
      <c r="K28" s="38">
        <f>K29</f>
        <v>483419984</v>
      </c>
      <c r="L28" s="80">
        <f t="shared" si="3"/>
        <v>192134566</v>
      </c>
    </row>
    <row r="29" spans="1:12" x14ac:dyDescent="0.3">
      <c r="A29" s="73"/>
      <c r="B29" s="74"/>
      <c r="C29" s="74"/>
      <c r="D29" s="74"/>
      <c r="E29" s="75"/>
      <c r="F29" s="76"/>
      <c r="G29" s="81"/>
      <c r="H29" s="36" t="s">
        <v>48</v>
      </c>
      <c r="I29" s="36"/>
      <c r="J29" s="38">
        <f>SUM(J30:J34)</f>
        <v>675554550</v>
      </c>
      <c r="K29" s="38">
        <f>SUM(K30:K34)</f>
        <v>483419984</v>
      </c>
      <c r="L29" s="30">
        <f t="shared" si="3"/>
        <v>192134566</v>
      </c>
    </row>
    <row r="30" spans="1:12" x14ac:dyDescent="0.3">
      <c r="A30" s="73"/>
      <c r="B30" s="74"/>
      <c r="C30" s="74"/>
      <c r="D30" s="74"/>
      <c r="E30" s="74"/>
      <c r="F30" s="76"/>
      <c r="G30" s="53"/>
      <c r="H30" s="82"/>
      <c r="I30" s="83" t="s">
        <v>61</v>
      </c>
      <c r="J30" s="44">
        <v>457856000</v>
      </c>
      <c r="K30" s="47">
        <v>339156268</v>
      </c>
      <c r="L30" s="30">
        <f t="shared" si="3"/>
        <v>118699732</v>
      </c>
    </row>
    <row r="31" spans="1:12" x14ac:dyDescent="0.3">
      <c r="A31" s="73"/>
      <c r="B31" s="74"/>
      <c r="C31" s="74"/>
      <c r="D31" s="74"/>
      <c r="E31" s="75"/>
      <c r="F31" s="76"/>
      <c r="G31" s="53"/>
      <c r="H31" s="127"/>
      <c r="I31" s="83" t="s">
        <v>64</v>
      </c>
      <c r="J31" s="44">
        <v>184967490</v>
      </c>
      <c r="K31" s="47">
        <v>116806816</v>
      </c>
      <c r="L31" s="30">
        <f t="shared" ref="L31:L33" si="4">J31-K31</f>
        <v>68160674</v>
      </c>
    </row>
    <row r="32" spans="1:12" x14ac:dyDescent="0.3">
      <c r="A32" s="73"/>
      <c r="B32" s="74"/>
      <c r="C32" s="74"/>
      <c r="D32" s="74"/>
      <c r="E32" s="74"/>
      <c r="F32" s="76"/>
      <c r="G32" s="53"/>
      <c r="H32" s="127"/>
      <c r="I32" s="83" t="s">
        <v>65</v>
      </c>
      <c r="J32" s="44">
        <v>28624000</v>
      </c>
      <c r="K32" s="47">
        <v>25551900</v>
      </c>
      <c r="L32" s="30">
        <f t="shared" si="4"/>
        <v>3072100</v>
      </c>
    </row>
    <row r="33" spans="1:12" x14ac:dyDescent="0.15">
      <c r="A33" s="85"/>
      <c r="B33" s="134"/>
      <c r="C33" s="134"/>
      <c r="D33" s="87"/>
      <c r="E33" s="87"/>
      <c r="F33" s="86"/>
      <c r="G33" s="53"/>
      <c r="H33" s="127"/>
      <c r="I33" s="83" t="s">
        <v>67</v>
      </c>
      <c r="J33" s="44">
        <v>4107060</v>
      </c>
      <c r="K33" s="47">
        <v>1905000</v>
      </c>
      <c r="L33" s="30">
        <f t="shared" si="4"/>
        <v>2202060</v>
      </c>
    </row>
    <row r="34" spans="1:12" x14ac:dyDescent="0.15">
      <c r="A34" s="88" t="s">
        <v>41</v>
      </c>
      <c r="B34" s="89"/>
      <c r="C34" s="89"/>
      <c r="D34" s="90"/>
      <c r="E34" s="90"/>
      <c r="F34" s="91"/>
      <c r="G34" s="53"/>
      <c r="H34" s="84"/>
      <c r="I34" s="70" t="s">
        <v>66</v>
      </c>
      <c r="J34" s="44">
        <v>0</v>
      </c>
      <c r="K34" s="47">
        <v>0</v>
      </c>
      <c r="L34" s="30">
        <f t="shared" si="3"/>
        <v>0</v>
      </c>
    </row>
    <row r="35" spans="1:12" x14ac:dyDescent="0.3">
      <c r="A35" s="88"/>
      <c r="B35" s="89"/>
      <c r="C35" s="89"/>
      <c r="D35" s="90"/>
      <c r="E35" s="90"/>
      <c r="F35" s="91"/>
      <c r="G35" s="77" t="s">
        <v>49</v>
      </c>
      <c r="H35" s="78"/>
      <c r="I35" s="79"/>
      <c r="J35" s="38">
        <f>J36</f>
        <v>0</v>
      </c>
      <c r="K35" s="38">
        <f>K36</f>
        <v>0</v>
      </c>
      <c r="L35" s="30">
        <f t="shared" ref="L35:L41" si="5">J35-K35</f>
        <v>0</v>
      </c>
    </row>
    <row r="36" spans="1:12" x14ac:dyDescent="0.3">
      <c r="A36" s="88"/>
      <c r="B36" s="89"/>
      <c r="C36" s="89"/>
      <c r="D36" s="90"/>
      <c r="E36" s="90"/>
      <c r="F36" s="91"/>
      <c r="G36" s="92"/>
      <c r="H36" s="66" t="s">
        <v>49</v>
      </c>
      <c r="I36" s="63"/>
      <c r="J36" s="38">
        <f>J37</f>
        <v>0</v>
      </c>
      <c r="K36" s="38">
        <f>K37</f>
        <v>0</v>
      </c>
      <c r="L36" s="30">
        <f t="shared" si="5"/>
        <v>0</v>
      </c>
    </row>
    <row r="37" spans="1:12" x14ac:dyDescent="0.3">
      <c r="A37" s="88"/>
      <c r="B37" s="89"/>
      <c r="C37" s="89"/>
      <c r="D37" s="90"/>
      <c r="E37" s="90"/>
      <c r="F37" s="91"/>
      <c r="G37" s="61"/>
      <c r="H37" s="36"/>
      <c r="I37" s="37" t="s">
        <v>49</v>
      </c>
      <c r="J37" s="44">
        <v>0</v>
      </c>
      <c r="K37" s="47">
        <v>0</v>
      </c>
      <c r="L37" s="30">
        <f t="shared" si="5"/>
        <v>0</v>
      </c>
    </row>
    <row r="38" spans="1:12" x14ac:dyDescent="0.3">
      <c r="A38" s="88"/>
      <c r="B38" s="89"/>
      <c r="C38" s="89"/>
      <c r="D38" s="90"/>
      <c r="E38" s="90"/>
      <c r="F38" s="91"/>
      <c r="G38" s="77" t="s">
        <v>50</v>
      </c>
      <c r="H38" s="78"/>
      <c r="I38" s="79"/>
      <c r="J38" s="35">
        <f>J39</f>
        <v>116026510</v>
      </c>
      <c r="K38" s="35">
        <f>K39</f>
        <v>118798604</v>
      </c>
      <c r="L38" s="30">
        <f t="shared" si="5"/>
        <v>-2772094</v>
      </c>
    </row>
    <row r="39" spans="1:12" x14ac:dyDescent="0.3">
      <c r="A39" s="88"/>
      <c r="B39" s="89"/>
      <c r="C39" s="89"/>
      <c r="D39" s="90"/>
      <c r="E39" s="90"/>
      <c r="F39" s="91"/>
      <c r="G39" s="92" t="s">
        <v>41</v>
      </c>
      <c r="H39" s="94" t="s">
        <v>50</v>
      </c>
      <c r="I39" s="79"/>
      <c r="J39" s="44">
        <f>SUM(J40:J41)</f>
        <v>116026510</v>
      </c>
      <c r="K39" s="47">
        <f>SUM(K40:K41)</f>
        <v>118798604</v>
      </c>
      <c r="L39" s="30">
        <f t="shared" si="5"/>
        <v>-2772094</v>
      </c>
    </row>
    <row r="40" spans="1:12" x14ac:dyDescent="0.3">
      <c r="A40" s="88"/>
      <c r="B40" s="89"/>
      <c r="C40" s="89"/>
      <c r="D40" s="90"/>
      <c r="E40" s="90"/>
      <c r="F40" s="93"/>
      <c r="G40" s="95"/>
      <c r="H40" s="46"/>
      <c r="I40" s="37" t="s">
        <v>51</v>
      </c>
      <c r="J40" s="35">
        <v>0</v>
      </c>
      <c r="K40" s="35">
        <v>0</v>
      </c>
      <c r="L40" s="30">
        <f t="shared" si="5"/>
        <v>0</v>
      </c>
    </row>
    <row r="41" spans="1:12" x14ac:dyDescent="0.3">
      <c r="A41" s="105"/>
      <c r="B41" s="6"/>
      <c r="C41" s="6"/>
      <c r="D41" s="6"/>
      <c r="E41" s="6"/>
      <c r="F41" s="6"/>
      <c r="G41" s="61"/>
      <c r="H41" s="96"/>
      <c r="I41" s="70" t="s">
        <v>52</v>
      </c>
      <c r="J41" s="44">
        <v>116026510</v>
      </c>
      <c r="K41" s="47">
        <v>118798604</v>
      </c>
      <c r="L41" s="30">
        <f t="shared" si="5"/>
        <v>-2772094</v>
      </c>
    </row>
    <row r="42" spans="1:12" x14ac:dyDescent="0.3">
      <c r="A42" s="105"/>
      <c r="B42" s="6"/>
      <c r="C42" s="6"/>
      <c r="D42" s="6"/>
      <c r="E42" s="6"/>
      <c r="F42" s="106"/>
      <c r="G42" s="107" t="s">
        <v>53</v>
      </c>
      <c r="H42" s="108"/>
      <c r="I42" s="109"/>
      <c r="J42" s="35">
        <f>J43</f>
        <v>0</v>
      </c>
      <c r="K42" s="35">
        <f>K43</f>
        <v>169387216</v>
      </c>
      <c r="L42" s="30">
        <v>0</v>
      </c>
    </row>
    <row r="43" spans="1:12" x14ac:dyDescent="0.3">
      <c r="A43" s="105"/>
      <c r="B43" s="6"/>
      <c r="C43" s="6"/>
      <c r="D43" s="6"/>
      <c r="E43" s="6"/>
      <c r="F43" s="6"/>
      <c r="G43" s="110"/>
      <c r="H43" s="111" t="s">
        <v>53</v>
      </c>
      <c r="I43" s="112"/>
      <c r="J43" s="44">
        <f>SUM(J44:J45)</f>
        <v>0</v>
      </c>
      <c r="K43" s="47">
        <f>SUM(K44:K45)</f>
        <v>169387216</v>
      </c>
      <c r="L43" s="30">
        <v>0</v>
      </c>
    </row>
    <row r="44" spans="1:12" x14ac:dyDescent="0.3">
      <c r="A44" s="105"/>
      <c r="B44" s="6"/>
      <c r="C44" s="6"/>
      <c r="D44" s="113"/>
      <c r="E44" s="113"/>
      <c r="F44" s="113"/>
      <c r="G44" s="114"/>
      <c r="H44" s="115"/>
      <c r="I44" s="112" t="s">
        <v>54</v>
      </c>
      <c r="J44" s="35">
        <v>0</v>
      </c>
      <c r="K44" s="35">
        <v>0</v>
      </c>
      <c r="L44" s="30">
        <f>J44-K44</f>
        <v>0</v>
      </c>
    </row>
    <row r="45" spans="1:12" x14ac:dyDescent="0.3">
      <c r="A45" s="116"/>
      <c r="B45" s="117"/>
      <c r="C45" s="117"/>
      <c r="D45" s="117"/>
      <c r="E45" s="117"/>
      <c r="F45" s="118"/>
      <c r="G45" s="119"/>
      <c r="H45" s="120"/>
      <c r="I45" s="121" t="s">
        <v>55</v>
      </c>
      <c r="J45" s="97">
        <v>0</v>
      </c>
      <c r="K45" s="98">
        <v>169387216</v>
      </c>
      <c r="L45" s="99">
        <v>0</v>
      </c>
    </row>
    <row r="46" spans="1:12" x14ac:dyDescent="0.3">
      <c r="G46" s="6"/>
      <c r="H46" s="6"/>
      <c r="I46" s="8"/>
      <c r="J46" s="7"/>
      <c r="K46" s="7"/>
      <c r="L46" s="7"/>
    </row>
    <row r="54" spans="1:6" x14ac:dyDescent="0.3">
      <c r="A54" s="2"/>
      <c r="B54" s="2"/>
      <c r="C54" s="3"/>
      <c r="D54" s="4"/>
      <c r="E54" s="4"/>
      <c r="F54" s="5"/>
    </row>
    <row r="55" spans="1:6" x14ac:dyDescent="0.3">
      <c r="A55" s="2"/>
      <c r="B55" s="2"/>
      <c r="C55" s="3"/>
      <c r="D55" s="4"/>
      <c r="E55" s="4"/>
      <c r="F55" s="5"/>
    </row>
    <row r="56" spans="1:6" x14ac:dyDescent="0.3">
      <c r="A56" s="2"/>
      <c r="B56" s="2"/>
      <c r="C56" s="3"/>
      <c r="D56" s="4"/>
      <c r="E56" s="4"/>
      <c r="F56" s="5"/>
    </row>
    <row r="57" spans="1:6" ht="12.75" customHeight="1" x14ac:dyDescent="0.3">
      <c r="A57" s="2"/>
      <c r="B57" s="2"/>
      <c r="C57" s="3"/>
      <c r="D57" s="4"/>
      <c r="E57" s="4"/>
      <c r="F57" s="5"/>
    </row>
    <row r="58" spans="1:6" hidden="1" x14ac:dyDescent="0.3">
      <c r="A58" s="2"/>
      <c r="B58" s="2"/>
      <c r="C58" s="3"/>
      <c r="D58" s="4"/>
      <c r="E58" s="4"/>
      <c r="F58" s="5"/>
    </row>
    <row r="59" spans="1:6" hidden="1" x14ac:dyDescent="0.3">
      <c r="A59" s="2"/>
      <c r="B59" s="2"/>
      <c r="C59" s="3"/>
      <c r="D59" s="4"/>
      <c r="E59" s="4"/>
      <c r="F59" s="5"/>
    </row>
    <row r="60" spans="1:6" x14ac:dyDescent="0.3">
      <c r="A60" s="2"/>
      <c r="B60" s="2"/>
      <c r="C60" s="3"/>
      <c r="D60" s="4"/>
      <c r="E60" s="4"/>
      <c r="F60" s="5"/>
    </row>
    <row r="61" spans="1:6" x14ac:dyDescent="0.3">
      <c r="A61" s="2"/>
      <c r="B61" s="2"/>
      <c r="C61" s="3"/>
      <c r="D61" s="4"/>
      <c r="E61" s="4"/>
      <c r="F61" s="5"/>
    </row>
    <row r="62" spans="1:6" x14ac:dyDescent="0.3">
      <c r="A62" s="2"/>
      <c r="B62" s="1"/>
      <c r="C62" s="9"/>
      <c r="D62" s="10"/>
      <c r="E62" s="10"/>
      <c r="F62" s="11"/>
    </row>
    <row r="63" spans="1:6" x14ac:dyDescent="0.3">
      <c r="A63" s="12"/>
      <c r="B63" s="12"/>
      <c r="C63" s="12"/>
      <c r="D63" s="12"/>
      <c r="E63" s="12"/>
      <c r="F63" s="12"/>
    </row>
    <row r="64" spans="1:6" x14ac:dyDescent="0.3">
      <c r="A64" s="12"/>
      <c r="B64" s="12"/>
      <c r="C64" s="12"/>
      <c r="D64" s="12"/>
      <c r="E64" s="12"/>
      <c r="F64" s="12"/>
    </row>
    <row r="65" spans="1:12" x14ac:dyDescent="0.3">
      <c r="A65" s="2"/>
      <c r="B65" s="13"/>
      <c r="C65" s="4"/>
      <c r="D65" s="4"/>
      <c r="E65" s="4"/>
      <c r="F65" s="14"/>
      <c r="G65" s="15"/>
      <c r="H65" s="15"/>
      <c r="I65" s="16"/>
      <c r="J65" s="15"/>
      <c r="K65" s="17"/>
      <c r="L65" s="9"/>
    </row>
    <row r="66" spans="1:12" x14ac:dyDescent="0.3">
      <c r="A66" s="18"/>
      <c r="B66" s="18"/>
      <c r="C66" s="18"/>
      <c r="D66" s="18"/>
      <c r="E66" s="18"/>
      <c r="F66" s="18"/>
      <c r="G66" s="12"/>
      <c r="H66" s="12"/>
      <c r="I66" s="12"/>
      <c r="J66" s="12"/>
      <c r="K66" s="12"/>
      <c r="L66" s="12"/>
    </row>
    <row r="67" spans="1:12" x14ac:dyDescent="0.3">
      <c r="A67" s="18"/>
      <c r="B67" s="18"/>
      <c r="C67" s="18"/>
      <c r="D67" s="18"/>
      <c r="E67" s="18"/>
      <c r="F67" s="18"/>
      <c r="G67" s="12"/>
      <c r="H67" s="12"/>
      <c r="I67" s="12"/>
      <c r="J67" s="12"/>
      <c r="K67" s="12"/>
      <c r="L67" s="12"/>
    </row>
    <row r="68" spans="1:12" x14ac:dyDescent="0.15">
      <c r="A68" s="18"/>
      <c r="B68" s="18"/>
      <c r="C68" s="18"/>
      <c r="D68" s="18"/>
      <c r="E68" s="18"/>
      <c r="F68" s="18"/>
      <c r="G68" s="13"/>
      <c r="H68" s="13"/>
      <c r="I68" s="19"/>
      <c r="J68" s="19"/>
      <c r="K68" s="20"/>
      <c r="L68" s="21"/>
    </row>
    <row r="69" spans="1:12" x14ac:dyDescent="0.3">
      <c r="A69" s="2"/>
      <c r="B69" s="1"/>
      <c r="C69" s="22"/>
      <c r="D69" s="23"/>
      <c r="E69" s="24"/>
      <c r="F69" s="24"/>
      <c r="G69" s="18"/>
      <c r="H69" s="18"/>
      <c r="I69" s="18"/>
      <c r="J69" s="18"/>
      <c r="K69" s="18"/>
      <c r="L69" s="18"/>
    </row>
    <row r="70" spans="1:12" x14ac:dyDescent="0.3">
      <c r="A70" s="2"/>
      <c r="B70" s="1"/>
      <c r="C70" s="22"/>
      <c r="D70" s="23"/>
      <c r="E70" s="24"/>
      <c r="F70" s="24"/>
      <c r="G70" s="18"/>
      <c r="H70" s="18"/>
      <c r="I70" s="18"/>
      <c r="J70" s="18"/>
      <c r="K70" s="18"/>
      <c r="L70" s="18"/>
    </row>
    <row r="71" spans="1:12" x14ac:dyDescent="0.3">
      <c r="A71" s="2"/>
      <c r="B71" s="1"/>
      <c r="C71" s="22"/>
      <c r="D71" s="23"/>
      <c r="E71" s="24"/>
      <c r="F71" s="24"/>
      <c r="G71" s="18"/>
      <c r="H71" s="18"/>
      <c r="I71" s="18"/>
      <c r="J71" s="18"/>
      <c r="K71" s="18"/>
      <c r="L71" s="18"/>
    </row>
    <row r="72" spans="1:12" x14ac:dyDescent="0.15">
      <c r="A72" s="2"/>
      <c r="B72" s="1"/>
      <c r="C72" s="22"/>
      <c r="D72" s="23"/>
      <c r="E72" s="11"/>
      <c r="F72" s="24"/>
      <c r="G72" s="24"/>
      <c r="H72" s="23"/>
      <c r="I72" s="23"/>
      <c r="J72" s="24"/>
      <c r="K72" s="25"/>
      <c r="L72" s="25"/>
    </row>
    <row r="73" spans="1:12" x14ac:dyDescent="0.15">
      <c r="A73" s="2"/>
      <c r="B73" s="1"/>
      <c r="C73" s="22"/>
      <c r="D73" s="23"/>
      <c r="E73" s="24"/>
      <c r="F73" s="24"/>
      <c r="G73" s="24"/>
      <c r="H73" s="23"/>
      <c r="I73" s="23"/>
      <c r="K73" s="25"/>
      <c r="L73" s="25"/>
    </row>
    <row r="74" spans="1:12" x14ac:dyDescent="0.15">
      <c r="A74" s="2"/>
      <c r="B74" s="1"/>
      <c r="C74" s="22"/>
      <c r="D74" s="23"/>
      <c r="E74" s="24"/>
      <c r="F74" s="24"/>
      <c r="G74" s="24"/>
      <c r="H74" s="23"/>
      <c r="I74" s="23"/>
      <c r="J74" s="11"/>
      <c r="K74" s="25"/>
      <c r="L74" s="25"/>
    </row>
    <row r="75" spans="1:12" x14ac:dyDescent="0.15">
      <c r="A75" s="25"/>
      <c r="B75" s="25"/>
      <c r="C75" s="22"/>
      <c r="D75" s="23"/>
      <c r="E75" s="26"/>
      <c r="F75" s="24"/>
      <c r="G75" s="24"/>
      <c r="H75" s="23"/>
      <c r="I75" s="23"/>
      <c r="J75" s="11"/>
      <c r="K75" s="25"/>
    </row>
    <row r="76" spans="1:12" x14ac:dyDescent="0.15">
      <c r="A76" s="18"/>
      <c r="B76" s="18"/>
      <c r="C76" s="18"/>
      <c r="D76" s="23"/>
      <c r="E76" s="24"/>
      <c r="F76" s="24"/>
      <c r="G76" s="24"/>
      <c r="H76" s="23"/>
      <c r="I76" s="23"/>
      <c r="J76" s="11"/>
      <c r="K76" s="25"/>
      <c r="L76" s="11"/>
    </row>
    <row r="77" spans="1:12" x14ac:dyDescent="0.15">
      <c r="A77" s="18"/>
      <c r="B77" s="18"/>
      <c r="C77" s="18"/>
      <c r="D77" s="23"/>
      <c r="E77" s="24"/>
      <c r="F77" s="24"/>
      <c r="G77" s="24"/>
      <c r="H77" s="23"/>
      <c r="I77" s="23"/>
      <c r="J77" s="11"/>
      <c r="K77" s="25"/>
      <c r="L77" s="25"/>
    </row>
    <row r="78" spans="1:12" x14ac:dyDescent="0.15">
      <c r="A78" s="2"/>
      <c r="B78" s="1"/>
      <c r="C78" s="27"/>
      <c r="D78" s="23"/>
      <c r="E78" s="11"/>
      <c r="F78" s="24"/>
      <c r="G78" s="24"/>
      <c r="H78" s="23"/>
      <c r="I78" s="23"/>
      <c r="J78" s="11"/>
      <c r="K78" s="25"/>
      <c r="L78" s="25"/>
    </row>
    <row r="79" spans="1:12" x14ac:dyDescent="0.3">
      <c r="G79" s="24"/>
      <c r="H79" s="23"/>
      <c r="I79" s="23"/>
      <c r="J79" s="11"/>
      <c r="K79" s="18"/>
      <c r="L79" s="28"/>
    </row>
    <row r="80" spans="1:12" x14ac:dyDescent="0.3">
      <c r="G80" s="24"/>
      <c r="H80" s="23"/>
      <c r="I80" s="23"/>
      <c r="J80" s="11"/>
      <c r="K80" s="18"/>
      <c r="L80" s="28"/>
    </row>
    <row r="81" spans="7:12" x14ac:dyDescent="0.15">
      <c r="G81" s="25"/>
      <c r="H81" s="25"/>
      <c r="I81" s="23"/>
      <c r="J81" s="11"/>
      <c r="K81" s="20"/>
      <c r="L81" s="21"/>
    </row>
  </sheetData>
  <mergeCells count="3">
    <mergeCell ref="A4:C4"/>
    <mergeCell ref="G4:I4"/>
    <mergeCell ref="B33:C33"/>
  </mergeCells>
  <phoneticPr fontId="3" type="noConversion"/>
  <pageMargins left="0.15748031496062992" right="0.15748031496062992" top="0.70866141732283472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총괄표양식</vt:lpstr>
      <vt:lpstr>총괄표양식!Print_Area</vt:lpstr>
    </vt:vector>
  </TitlesOfParts>
  <Company>Windows 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Ryujuhyun</cp:lastModifiedBy>
  <cp:lastPrinted>2022-03-15T05:41:14Z</cp:lastPrinted>
  <dcterms:created xsi:type="dcterms:W3CDTF">2018-02-06T05:00:10Z</dcterms:created>
  <dcterms:modified xsi:type="dcterms:W3CDTF">2022-03-15T05:41:18Z</dcterms:modified>
</cp:coreProperties>
</file>