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rol Panel.{21EC2020-3AEA-1069-A2DD-08002B30309D}\▶채수빈◀\2026\후원금\재단요청자료\2026\"/>
    </mc:Choice>
  </mc:AlternateContent>
  <xr:revisionPtr revIDLastSave="0" documentId="8_{C13ADCF3-EFA0-4F18-AC1B-64D6C25ABC19}" xr6:coauthVersionLast="47" xr6:coauthVersionMax="47" xr10:uidLastSave="{00000000-0000-0000-0000-000000000000}"/>
  <bookViews>
    <workbookView xWindow="28680" yWindow="330" windowWidth="29040" windowHeight="15840" xr2:uid="{00000000-000D-0000-FFFF-FFFF00000000}"/>
  </bookViews>
  <sheets>
    <sheet name="희케 자체 후원금 현황" sheetId="1" r:id="rId1"/>
    <sheet name="희케 자체 후원품 현황" sheetId="2" r:id="rId2"/>
    <sheet name="★기부 인증 프로그램 현황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6" i="1" l="1"/>
  <c r="AA26" i="1"/>
  <c r="AA23" i="1"/>
  <c r="AD78" i="2"/>
  <c r="AC39" i="2"/>
  <c r="AC43" i="2"/>
  <c r="AE38" i="2"/>
  <c r="AD28" i="2"/>
  <c r="AD23" i="2"/>
  <c r="AD18" i="2"/>
  <c r="AE8" i="2"/>
  <c r="AE23" i="2"/>
  <c r="AG43" i="2"/>
  <c r="AH43" i="2"/>
  <c r="AK43" i="2"/>
  <c r="AE43" i="2"/>
  <c r="AG38" i="2"/>
  <c r="AH38" i="2"/>
  <c r="AK38" i="2"/>
  <c r="AE37" i="2"/>
  <c r="AD42" i="2"/>
  <c r="AD36" i="2" l="1"/>
  <c r="Q36" i="2"/>
  <c r="D36" i="2"/>
  <c r="AD39" i="2" l="1"/>
  <c r="Q39" i="2"/>
  <c r="D39" i="2"/>
  <c r="Q38" i="2" l="1"/>
  <c r="D38" i="2"/>
  <c r="Q33" i="2"/>
  <c r="D33" i="2"/>
  <c r="Q28" i="2"/>
  <c r="D28" i="2"/>
  <c r="Q37" i="2" l="1"/>
  <c r="D37" i="2"/>
  <c r="AD27" i="2"/>
  <c r="Q27" i="2"/>
  <c r="D27" i="2"/>
  <c r="AC13" i="2" l="1"/>
  <c r="AC18" i="2" s="1"/>
  <c r="AC23" i="2" s="1"/>
  <c r="AC28" i="2" s="1"/>
  <c r="AC33" i="2" s="1"/>
  <c r="AC38" i="2" s="1"/>
  <c r="AD34" i="2" l="1"/>
  <c r="AH23" i="2"/>
  <c r="AH28" i="2" s="1"/>
  <c r="AH33" i="2" s="1"/>
  <c r="AG23" i="2"/>
  <c r="AG28" i="2" s="1"/>
  <c r="AG33" i="2" s="1"/>
  <c r="AE28" i="2"/>
  <c r="AE33" i="2" s="1"/>
  <c r="Q23" i="2"/>
  <c r="D23" i="2"/>
  <c r="AL18" i="2"/>
  <c r="AL23" i="2" s="1"/>
  <c r="AL28" i="2" s="1"/>
  <c r="AL33" i="2" s="1"/>
  <c r="AL38" i="2" s="1"/>
  <c r="AK18" i="2"/>
  <c r="AK23" i="2" s="1"/>
  <c r="AK28" i="2" s="1"/>
  <c r="AK33" i="2" s="1"/>
  <c r="AH18" i="2"/>
  <c r="AG18" i="2"/>
  <c r="AF18" i="2"/>
  <c r="AF23" i="2" s="1"/>
  <c r="AF28" i="2" s="1"/>
  <c r="AF33" i="2" s="1"/>
  <c r="AF38" i="2" s="1"/>
  <c r="AF43" i="2" s="1"/>
  <c r="AE18" i="2"/>
  <c r="Q18" i="2"/>
  <c r="D18" i="2"/>
  <c r="AL13" i="2"/>
  <c r="AK13" i="2"/>
  <c r="AJ13" i="2"/>
  <c r="AJ18" i="2" s="1"/>
  <c r="AJ23" i="2" s="1"/>
  <c r="AJ28" i="2" s="1"/>
  <c r="AJ33" i="2" s="1"/>
  <c r="AJ38" i="2" s="1"/>
  <c r="AI13" i="2"/>
  <c r="AI18" i="2" s="1"/>
  <c r="AI23" i="2" s="1"/>
  <c r="AI28" i="2" s="1"/>
  <c r="AI33" i="2" s="1"/>
  <c r="AI38" i="2" s="1"/>
  <c r="AI43" i="2" s="1"/>
  <c r="AH13" i="2"/>
  <c r="AG13" i="2"/>
  <c r="AF13" i="2"/>
  <c r="AE13" i="2"/>
  <c r="Q13" i="2"/>
  <c r="D13" i="2"/>
  <c r="AL32" i="2"/>
  <c r="AL37" i="2" s="1"/>
  <c r="AK32" i="2"/>
  <c r="AK37" i="2" s="1"/>
  <c r="AJ32" i="2"/>
  <c r="AJ37" i="2" s="1"/>
  <c r="AI32" i="2"/>
  <c r="AI37" i="2" s="1"/>
  <c r="AH32" i="2"/>
  <c r="AH37" i="2" s="1"/>
  <c r="AG32" i="2"/>
  <c r="AG37" i="2" s="1"/>
  <c r="AF32" i="2"/>
  <c r="AF37" i="2" s="1"/>
  <c r="AE32" i="2"/>
  <c r="Q32" i="2"/>
  <c r="D32" i="2"/>
  <c r="AD31" i="2"/>
  <c r="Q31" i="2"/>
  <c r="D31" i="2"/>
  <c r="AL43" i="2" l="1"/>
  <c r="AD38" i="2"/>
  <c r="AJ43" i="2"/>
  <c r="AD43" i="2"/>
  <c r="AD33" i="2"/>
  <c r="AD37" i="2"/>
  <c r="AD32" i="2"/>
  <c r="AL29" i="2" l="1"/>
  <c r="AK29" i="2"/>
  <c r="AJ29" i="2"/>
  <c r="AI29" i="2"/>
  <c r="AH29" i="2"/>
  <c r="AG29" i="2"/>
  <c r="AF29" i="2"/>
  <c r="AE29" i="2"/>
  <c r="AJ17" i="1" l="1"/>
  <c r="Q22" i="2" l="1"/>
  <c r="D22" i="2"/>
  <c r="AD21" i="2" l="1"/>
  <c r="Q21" i="2"/>
  <c r="D21" i="2"/>
  <c r="Q16" i="2" l="1"/>
  <c r="D16" i="2"/>
  <c r="AD19" i="2"/>
  <c r="Q19" i="2"/>
  <c r="D19" i="2"/>
  <c r="Q17" i="2" l="1"/>
  <c r="D17" i="2"/>
  <c r="AC12" i="2" l="1"/>
  <c r="AC17" i="2" s="1"/>
  <c r="AC22" i="2" s="1"/>
  <c r="AC27" i="2" s="1"/>
  <c r="AC32" i="2" s="1"/>
  <c r="AC37" i="2" s="1"/>
  <c r="AL14" i="2" l="1"/>
  <c r="AK14" i="2"/>
  <c r="AJ14" i="2"/>
  <c r="AI14" i="2"/>
  <c r="AH14" i="2"/>
  <c r="AG14" i="2"/>
  <c r="AF14" i="2"/>
  <c r="AE14" i="2"/>
  <c r="AC14" i="2"/>
  <c r="AC19" i="2" s="1"/>
  <c r="Q14" i="2"/>
  <c r="D14" i="2"/>
  <c r="AL12" i="2"/>
  <c r="AL17" i="2" s="1"/>
  <c r="AL22" i="2" s="1"/>
  <c r="AK12" i="2"/>
  <c r="AK17" i="2" s="1"/>
  <c r="AK22" i="2" s="1"/>
  <c r="AJ12" i="2"/>
  <c r="AJ17" i="2" s="1"/>
  <c r="AJ22" i="2" s="1"/>
  <c r="AI12" i="2"/>
  <c r="AI17" i="2" s="1"/>
  <c r="AI22" i="2" s="1"/>
  <c r="AH12" i="2"/>
  <c r="AH17" i="2" s="1"/>
  <c r="AH22" i="2" s="1"/>
  <c r="AG12" i="2"/>
  <c r="AG17" i="2" s="1"/>
  <c r="AG22" i="2" s="1"/>
  <c r="AF12" i="2"/>
  <c r="AF17" i="2" s="1"/>
  <c r="AF22" i="2" s="1"/>
  <c r="AE12" i="2"/>
  <c r="Q12" i="2"/>
  <c r="D12" i="2"/>
  <c r="AL11" i="2"/>
  <c r="AL16" i="2" s="1"/>
  <c r="AK11" i="2"/>
  <c r="AK16" i="2" s="1"/>
  <c r="AJ11" i="2"/>
  <c r="AJ16" i="2" s="1"/>
  <c r="AI11" i="2"/>
  <c r="AI16" i="2" s="1"/>
  <c r="AH11" i="2"/>
  <c r="AH16" i="2" s="1"/>
  <c r="AG11" i="2"/>
  <c r="AG16" i="2" s="1"/>
  <c r="AF11" i="2"/>
  <c r="AE11" i="2"/>
  <c r="AE16" i="2" s="1"/>
  <c r="AC11" i="2"/>
  <c r="AC16" i="2" s="1"/>
  <c r="AC21" i="2" s="1"/>
  <c r="Q11" i="2"/>
  <c r="D11" i="2"/>
  <c r="AD11" i="2" l="1"/>
  <c r="AF16" i="2"/>
  <c r="AD16" i="2" s="1"/>
  <c r="AD12" i="2"/>
  <c r="AE17" i="2"/>
  <c r="AD14" i="2"/>
  <c r="AC29" i="2"/>
  <c r="AC34" i="2" l="1"/>
  <c r="AC44" i="2" s="1"/>
  <c r="AC49" i="2" s="1"/>
  <c r="AC54" i="2" s="1"/>
  <c r="AC59" i="2" s="1"/>
  <c r="AD17" i="2"/>
  <c r="AE22" i="2"/>
  <c r="AD22" i="2" s="1"/>
  <c r="AC26" i="2"/>
  <c r="AC48" i="2"/>
  <c r="AC53" i="2" s="1"/>
  <c r="AC58" i="2" s="1"/>
  <c r="AC63" i="2" s="1"/>
  <c r="AC68" i="2" s="1"/>
  <c r="AC15" i="2"/>
  <c r="AD79" i="2"/>
  <c r="AD77" i="2"/>
  <c r="AD76" i="2"/>
  <c r="AL75" i="2"/>
  <c r="AK75" i="2"/>
  <c r="AJ75" i="2"/>
  <c r="AI75" i="2"/>
  <c r="AH75" i="2"/>
  <c r="AG75" i="2"/>
  <c r="AF75" i="2"/>
  <c r="AE75" i="2"/>
  <c r="AC75" i="2"/>
  <c r="AC31" i="2" l="1"/>
  <c r="AC36" i="2" s="1"/>
  <c r="AC41" i="2" s="1"/>
  <c r="AD75" i="2"/>
  <c r="AC20" i="2"/>
  <c r="AC64" i="2"/>
  <c r="AC69" i="2" s="1"/>
  <c r="AD69" i="2"/>
  <c r="AD68" i="2"/>
  <c r="AD67" i="2"/>
  <c r="AD66" i="2"/>
  <c r="AL65" i="2"/>
  <c r="AK65" i="2"/>
  <c r="AJ65" i="2"/>
  <c r="AI65" i="2"/>
  <c r="AH65" i="2"/>
  <c r="AG65" i="2"/>
  <c r="AF65" i="2"/>
  <c r="AE65" i="2"/>
  <c r="AD64" i="2"/>
  <c r="AD63" i="2"/>
  <c r="AD62" i="2"/>
  <c r="AD61" i="2"/>
  <c r="AL60" i="2"/>
  <c r="AK60" i="2"/>
  <c r="AJ60" i="2"/>
  <c r="AI60" i="2"/>
  <c r="AH60" i="2"/>
  <c r="AG60" i="2"/>
  <c r="AF60" i="2"/>
  <c r="AE60" i="2"/>
  <c r="AD59" i="2"/>
  <c r="AD58" i="2"/>
  <c r="AD57" i="2"/>
  <c r="AD56" i="2"/>
  <c r="AL55" i="2"/>
  <c r="AK55" i="2"/>
  <c r="AJ55" i="2"/>
  <c r="AI55" i="2"/>
  <c r="AH55" i="2"/>
  <c r="AG55" i="2"/>
  <c r="AF55" i="2"/>
  <c r="AE55" i="2"/>
  <c r="AD54" i="2"/>
  <c r="AD53" i="2"/>
  <c r="AD52" i="2"/>
  <c r="AD51" i="2"/>
  <c r="AL50" i="2"/>
  <c r="AK50" i="2"/>
  <c r="AJ50" i="2"/>
  <c r="AI50" i="2"/>
  <c r="AH50" i="2"/>
  <c r="AG50" i="2"/>
  <c r="AF50" i="2"/>
  <c r="AE50" i="2"/>
  <c r="AD49" i="2"/>
  <c r="AD48" i="2"/>
  <c r="AD47" i="2"/>
  <c r="AD46" i="2"/>
  <c r="AL45" i="2"/>
  <c r="AK45" i="2"/>
  <c r="AJ45" i="2"/>
  <c r="AI45" i="2"/>
  <c r="AH45" i="2"/>
  <c r="AG45" i="2"/>
  <c r="AF45" i="2"/>
  <c r="AE45" i="2"/>
  <c r="AD44" i="2"/>
  <c r="AD41" i="2"/>
  <c r="AL40" i="2"/>
  <c r="AK40" i="2"/>
  <c r="AJ40" i="2"/>
  <c r="AI40" i="2"/>
  <c r="AH40" i="2"/>
  <c r="AG40" i="2"/>
  <c r="AF40" i="2"/>
  <c r="AE40" i="2"/>
  <c r="AL35" i="2"/>
  <c r="AK35" i="2"/>
  <c r="AJ35" i="2"/>
  <c r="AI35" i="2"/>
  <c r="AH35" i="2"/>
  <c r="AG35" i="2"/>
  <c r="AF35" i="2"/>
  <c r="AE35" i="2"/>
  <c r="AL30" i="2"/>
  <c r="AK30" i="2"/>
  <c r="AJ30" i="2"/>
  <c r="AI30" i="2"/>
  <c r="AH30" i="2"/>
  <c r="AG30" i="2"/>
  <c r="AF30" i="2"/>
  <c r="AE30" i="2"/>
  <c r="AD29" i="2"/>
  <c r="AD26" i="2"/>
  <c r="AL25" i="2"/>
  <c r="AK25" i="2"/>
  <c r="AJ25" i="2"/>
  <c r="AI25" i="2"/>
  <c r="AH25" i="2"/>
  <c r="AG25" i="2"/>
  <c r="AF25" i="2"/>
  <c r="AE25" i="2"/>
  <c r="AL20" i="2"/>
  <c r="AK20" i="2"/>
  <c r="AJ20" i="2"/>
  <c r="AI20" i="2"/>
  <c r="AH20" i="2"/>
  <c r="AG20" i="2"/>
  <c r="AF20" i="2"/>
  <c r="AE20" i="2"/>
  <c r="AL15" i="2"/>
  <c r="AK15" i="2"/>
  <c r="AJ15" i="2"/>
  <c r="AI15" i="2"/>
  <c r="AH15" i="2"/>
  <c r="AG15" i="2"/>
  <c r="AF15" i="2"/>
  <c r="AE15" i="2"/>
  <c r="AL10" i="2"/>
  <c r="AK10" i="2"/>
  <c r="AJ10" i="2"/>
  <c r="AI10" i="2"/>
  <c r="AH10" i="2"/>
  <c r="AG10" i="2"/>
  <c r="AF10" i="2"/>
  <c r="AE10" i="2"/>
  <c r="AC10" i="2"/>
  <c r="AL9" i="2"/>
  <c r="AK9" i="2"/>
  <c r="AJ9" i="2"/>
  <c r="AI9" i="2"/>
  <c r="AH9" i="2"/>
  <c r="AG9" i="2"/>
  <c r="AF9" i="2"/>
  <c r="AE9" i="2"/>
  <c r="AL8" i="2"/>
  <c r="AK8" i="2"/>
  <c r="AJ8" i="2"/>
  <c r="AI8" i="2"/>
  <c r="AH8" i="2"/>
  <c r="AG8" i="2"/>
  <c r="AF8" i="2"/>
  <c r="AC8" i="2"/>
  <c r="AL7" i="2"/>
  <c r="AK7" i="2"/>
  <c r="AJ7" i="2"/>
  <c r="AI7" i="2"/>
  <c r="AH7" i="2"/>
  <c r="AG7" i="2"/>
  <c r="AF7" i="2"/>
  <c r="AE7" i="2"/>
  <c r="AL6" i="2"/>
  <c r="AK6" i="2"/>
  <c r="AJ6" i="2"/>
  <c r="AI6" i="2"/>
  <c r="AH6" i="2"/>
  <c r="AG6" i="2"/>
  <c r="AF6" i="2"/>
  <c r="AE6" i="2"/>
  <c r="Q69" i="2"/>
  <c r="Q68" i="2"/>
  <c r="Q67" i="2"/>
  <c r="Q66" i="2"/>
  <c r="Y65" i="2"/>
  <c r="X65" i="2"/>
  <c r="W65" i="2"/>
  <c r="V65" i="2"/>
  <c r="U65" i="2"/>
  <c r="T65" i="2"/>
  <c r="S65" i="2"/>
  <c r="R65" i="2"/>
  <c r="P65" i="2"/>
  <c r="Q64" i="2"/>
  <c r="Q63" i="2"/>
  <c r="Q62" i="2"/>
  <c r="Q61" i="2"/>
  <c r="Y60" i="2"/>
  <c r="X60" i="2"/>
  <c r="W60" i="2"/>
  <c r="V60" i="2"/>
  <c r="U60" i="2"/>
  <c r="T60" i="2"/>
  <c r="S60" i="2"/>
  <c r="R60" i="2"/>
  <c r="P60" i="2"/>
  <c r="Q59" i="2"/>
  <c r="Q58" i="2"/>
  <c r="Q57" i="2"/>
  <c r="Q56" i="2"/>
  <c r="Y55" i="2"/>
  <c r="X55" i="2"/>
  <c r="W55" i="2"/>
  <c r="V55" i="2"/>
  <c r="U55" i="2"/>
  <c r="T55" i="2"/>
  <c r="S55" i="2"/>
  <c r="R55" i="2"/>
  <c r="P55" i="2"/>
  <c r="Q54" i="2"/>
  <c r="Q53" i="2"/>
  <c r="Q52" i="2"/>
  <c r="Q51" i="2"/>
  <c r="Y50" i="2"/>
  <c r="X50" i="2"/>
  <c r="W50" i="2"/>
  <c r="V50" i="2"/>
  <c r="U50" i="2"/>
  <c r="T50" i="2"/>
  <c r="S50" i="2"/>
  <c r="R50" i="2"/>
  <c r="P50" i="2"/>
  <c r="Q49" i="2"/>
  <c r="Q48" i="2"/>
  <c r="Q47" i="2"/>
  <c r="Q46" i="2"/>
  <c r="Y45" i="2"/>
  <c r="X45" i="2"/>
  <c r="W45" i="2"/>
  <c r="V45" i="2"/>
  <c r="U45" i="2"/>
  <c r="T45" i="2"/>
  <c r="S45" i="2"/>
  <c r="R45" i="2"/>
  <c r="P45" i="2"/>
  <c r="Q44" i="2"/>
  <c r="Q43" i="2"/>
  <c r="Q42" i="2"/>
  <c r="Q41" i="2"/>
  <c r="Y40" i="2"/>
  <c r="X40" i="2"/>
  <c r="W40" i="2"/>
  <c r="V40" i="2"/>
  <c r="U40" i="2"/>
  <c r="T40" i="2"/>
  <c r="S40" i="2"/>
  <c r="R40" i="2"/>
  <c r="P40" i="2"/>
  <c r="Y35" i="2"/>
  <c r="X35" i="2"/>
  <c r="W35" i="2"/>
  <c r="V35" i="2"/>
  <c r="U35" i="2"/>
  <c r="T35" i="2"/>
  <c r="S35" i="2"/>
  <c r="R35" i="2"/>
  <c r="P35" i="2"/>
  <c r="Y30" i="2"/>
  <c r="X30" i="2"/>
  <c r="W30" i="2"/>
  <c r="V30" i="2"/>
  <c r="U30" i="2"/>
  <c r="T30" i="2"/>
  <c r="S30" i="2"/>
  <c r="R30" i="2"/>
  <c r="P30" i="2"/>
  <c r="Q29" i="2"/>
  <c r="Q26" i="2"/>
  <c r="Y25" i="2"/>
  <c r="X25" i="2"/>
  <c r="W25" i="2"/>
  <c r="V25" i="2"/>
  <c r="U25" i="2"/>
  <c r="T25" i="2"/>
  <c r="S25" i="2"/>
  <c r="R25" i="2"/>
  <c r="P25" i="2"/>
  <c r="Y20" i="2"/>
  <c r="X20" i="2"/>
  <c r="W20" i="2"/>
  <c r="V20" i="2"/>
  <c r="U20" i="2"/>
  <c r="T20" i="2"/>
  <c r="S20" i="2"/>
  <c r="R20" i="2"/>
  <c r="P20" i="2"/>
  <c r="Y15" i="2"/>
  <c r="X15" i="2"/>
  <c r="W15" i="2"/>
  <c r="V15" i="2"/>
  <c r="U15" i="2"/>
  <c r="T15" i="2"/>
  <c r="S15" i="2"/>
  <c r="R15" i="2"/>
  <c r="P15" i="2"/>
  <c r="Y10" i="2"/>
  <c r="X10" i="2"/>
  <c r="W10" i="2"/>
  <c r="V10" i="2"/>
  <c r="U10" i="2"/>
  <c r="T10" i="2"/>
  <c r="S10" i="2"/>
  <c r="R10" i="2"/>
  <c r="P10" i="2"/>
  <c r="Y9" i="2"/>
  <c r="X9" i="2"/>
  <c r="W9" i="2"/>
  <c r="V9" i="2"/>
  <c r="U9" i="2"/>
  <c r="T9" i="2"/>
  <c r="S9" i="2"/>
  <c r="R9" i="2"/>
  <c r="P9" i="2"/>
  <c r="Y8" i="2"/>
  <c r="X8" i="2"/>
  <c r="W8" i="2"/>
  <c r="V8" i="2"/>
  <c r="U8" i="2"/>
  <c r="T8" i="2"/>
  <c r="S8" i="2"/>
  <c r="R8" i="2"/>
  <c r="P8" i="2"/>
  <c r="Y7" i="2"/>
  <c r="X7" i="2"/>
  <c r="W7" i="2"/>
  <c r="V7" i="2"/>
  <c r="U7" i="2"/>
  <c r="T7" i="2"/>
  <c r="S7" i="2"/>
  <c r="R7" i="2"/>
  <c r="P7" i="2"/>
  <c r="Y6" i="2"/>
  <c r="X6" i="2"/>
  <c r="W6" i="2"/>
  <c r="V6" i="2"/>
  <c r="U6" i="2"/>
  <c r="T6" i="2"/>
  <c r="S6" i="2"/>
  <c r="R6" i="2"/>
  <c r="P6" i="2"/>
  <c r="D63" i="2"/>
  <c r="D64" i="2"/>
  <c r="D58" i="2"/>
  <c r="D59" i="2"/>
  <c r="D69" i="2"/>
  <c r="D68" i="2"/>
  <c r="D67" i="2"/>
  <c r="D66" i="2"/>
  <c r="L65" i="2"/>
  <c r="K65" i="2"/>
  <c r="J65" i="2"/>
  <c r="I65" i="2"/>
  <c r="H65" i="2"/>
  <c r="G65" i="2"/>
  <c r="F65" i="2"/>
  <c r="E65" i="2"/>
  <c r="C65" i="2"/>
  <c r="D62" i="2"/>
  <c r="D61" i="2"/>
  <c r="L60" i="2"/>
  <c r="K60" i="2"/>
  <c r="J60" i="2"/>
  <c r="I60" i="2"/>
  <c r="H60" i="2"/>
  <c r="G60" i="2"/>
  <c r="F60" i="2"/>
  <c r="E60" i="2"/>
  <c r="C60" i="2"/>
  <c r="D57" i="2"/>
  <c r="D56" i="2"/>
  <c r="L55" i="2"/>
  <c r="K55" i="2"/>
  <c r="J55" i="2"/>
  <c r="I55" i="2"/>
  <c r="H55" i="2"/>
  <c r="G55" i="2"/>
  <c r="F55" i="2"/>
  <c r="E55" i="2"/>
  <c r="C55" i="2"/>
  <c r="D54" i="2"/>
  <c r="D53" i="2"/>
  <c r="D52" i="2"/>
  <c r="D51" i="2"/>
  <c r="L50" i="2"/>
  <c r="K50" i="2"/>
  <c r="J50" i="2"/>
  <c r="I50" i="2"/>
  <c r="H50" i="2"/>
  <c r="G50" i="2"/>
  <c r="F50" i="2"/>
  <c r="E50" i="2"/>
  <c r="C50" i="2"/>
  <c r="D49" i="2"/>
  <c r="D48" i="2"/>
  <c r="D47" i="2"/>
  <c r="D46" i="2"/>
  <c r="L45" i="2"/>
  <c r="K45" i="2"/>
  <c r="J45" i="2"/>
  <c r="I45" i="2"/>
  <c r="H45" i="2"/>
  <c r="G45" i="2"/>
  <c r="F45" i="2"/>
  <c r="E45" i="2"/>
  <c r="C45" i="2"/>
  <c r="D44" i="2"/>
  <c r="D43" i="2"/>
  <c r="D42" i="2"/>
  <c r="D41" i="2"/>
  <c r="L40" i="2"/>
  <c r="K40" i="2"/>
  <c r="J40" i="2"/>
  <c r="I40" i="2"/>
  <c r="H40" i="2"/>
  <c r="G40" i="2"/>
  <c r="F40" i="2"/>
  <c r="E40" i="2"/>
  <c r="C40" i="2"/>
  <c r="L35" i="2"/>
  <c r="K35" i="2"/>
  <c r="J35" i="2"/>
  <c r="I35" i="2"/>
  <c r="H35" i="2"/>
  <c r="G35" i="2"/>
  <c r="F35" i="2"/>
  <c r="E35" i="2"/>
  <c r="C35" i="2"/>
  <c r="L30" i="2"/>
  <c r="K30" i="2"/>
  <c r="J30" i="2"/>
  <c r="I30" i="2"/>
  <c r="H30" i="2"/>
  <c r="G30" i="2"/>
  <c r="F30" i="2"/>
  <c r="E30" i="2"/>
  <c r="C30" i="2"/>
  <c r="D29" i="2"/>
  <c r="D26" i="2"/>
  <c r="L25" i="2"/>
  <c r="K25" i="2"/>
  <c r="J25" i="2"/>
  <c r="I25" i="2"/>
  <c r="H25" i="2"/>
  <c r="G25" i="2"/>
  <c r="F25" i="2"/>
  <c r="E25" i="2"/>
  <c r="C25" i="2"/>
  <c r="L20" i="2"/>
  <c r="K20" i="2"/>
  <c r="J20" i="2"/>
  <c r="I20" i="2"/>
  <c r="H20" i="2"/>
  <c r="G20" i="2"/>
  <c r="F20" i="2"/>
  <c r="E20" i="2"/>
  <c r="C20" i="2"/>
  <c r="L15" i="2"/>
  <c r="K15" i="2"/>
  <c r="J15" i="2"/>
  <c r="I15" i="2"/>
  <c r="H15" i="2"/>
  <c r="G15" i="2"/>
  <c r="F15" i="2"/>
  <c r="E15" i="2"/>
  <c r="C15" i="2"/>
  <c r="L10" i="2"/>
  <c r="K10" i="2"/>
  <c r="J10" i="2"/>
  <c r="I10" i="2"/>
  <c r="H10" i="2"/>
  <c r="G10" i="2"/>
  <c r="F10" i="2"/>
  <c r="E10" i="2"/>
  <c r="D10" i="2"/>
  <c r="C10" i="2"/>
  <c r="L9" i="2"/>
  <c r="K9" i="2"/>
  <c r="J9" i="2"/>
  <c r="I9" i="2"/>
  <c r="H9" i="2"/>
  <c r="G9" i="2"/>
  <c r="F9" i="2"/>
  <c r="E9" i="2"/>
  <c r="C9" i="2"/>
  <c r="L8" i="2"/>
  <c r="K8" i="2"/>
  <c r="J8" i="2"/>
  <c r="I8" i="2"/>
  <c r="H8" i="2"/>
  <c r="G8" i="2"/>
  <c r="F8" i="2"/>
  <c r="E8" i="2"/>
  <c r="C8" i="2"/>
  <c r="L7" i="2"/>
  <c r="K7" i="2"/>
  <c r="J7" i="2"/>
  <c r="I7" i="2"/>
  <c r="H7" i="2"/>
  <c r="G7" i="2"/>
  <c r="F7" i="2"/>
  <c r="E7" i="2"/>
  <c r="C7" i="2"/>
  <c r="L6" i="2"/>
  <c r="K6" i="2"/>
  <c r="J6" i="2"/>
  <c r="I6" i="2"/>
  <c r="H6" i="2"/>
  <c r="G6" i="2"/>
  <c r="F6" i="2"/>
  <c r="E6" i="2"/>
  <c r="C6" i="2"/>
  <c r="D10" i="1"/>
  <c r="C10" i="1"/>
  <c r="G20" i="1"/>
  <c r="H20" i="1"/>
  <c r="G21" i="1"/>
  <c r="H21" i="1"/>
  <c r="C22" i="1"/>
  <c r="D22" i="1"/>
  <c r="E22" i="1"/>
  <c r="F22" i="1"/>
  <c r="G23" i="1"/>
  <c r="H23" i="1"/>
  <c r="G24" i="1"/>
  <c r="H24" i="1"/>
  <c r="C25" i="1"/>
  <c r="D25" i="1"/>
  <c r="E25" i="1"/>
  <c r="F25" i="1"/>
  <c r="G26" i="1"/>
  <c r="H26" i="1"/>
  <c r="G27" i="1"/>
  <c r="H27" i="1"/>
  <c r="C28" i="1"/>
  <c r="D28" i="1"/>
  <c r="E28" i="1"/>
  <c r="F28" i="1"/>
  <c r="G29" i="1"/>
  <c r="H29" i="1"/>
  <c r="G30" i="1"/>
  <c r="H30" i="1"/>
  <c r="C31" i="1"/>
  <c r="D31" i="1"/>
  <c r="E31" i="1"/>
  <c r="F31" i="1"/>
  <c r="G32" i="1"/>
  <c r="H32" i="1"/>
  <c r="G33" i="1"/>
  <c r="H33" i="1"/>
  <c r="C34" i="1"/>
  <c r="D34" i="1"/>
  <c r="E34" i="1"/>
  <c r="F34" i="1"/>
  <c r="G35" i="1"/>
  <c r="H35" i="1"/>
  <c r="G36" i="1"/>
  <c r="H36" i="1"/>
  <c r="C37" i="1"/>
  <c r="D37" i="1"/>
  <c r="E37" i="1"/>
  <c r="F37" i="1"/>
  <c r="G38" i="1"/>
  <c r="H38" i="1"/>
  <c r="G39" i="1"/>
  <c r="H39" i="1"/>
  <c r="C40" i="1"/>
  <c r="D40" i="1"/>
  <c r="E40" i="1"/>
  <c r="F40" i="1"/>
  <c r="G41" i="1"/>
  <c r="H41" i="1"/>
  <c r="G42" i="1"/>
  <c r="H42" i="1"/>
  <c r="C43" i="1"/>
  <c r="D43" i="1"/>
  <c r="E43" i="1"/>
  <c r="F43" i="1"/>
  <c r="AG45" i="1"/>
  <c r="AF45" i="1"/>
  <c r="AE45" i="1"/>
  <c r="AD45" i="1"/>
  <c r="AK44" i="1"/>
  <c r="AG44" i="1"/>
  <c r="AF44" i="1"/>
  <c r="AE44" i="1"/>
  <c r="AD44" i="1"/>
  <c r="X45" i="1"/>
  <c r="W45" i="1"/>
  <c r="V45" i="1"/>
  <c r="U45" i="1"/>
  <c r="AB44" i="1"/>
  <c r="X44" i="1"/>
  <c r="W44" i="1"/>
  <c r="V44" i="1"/>
  <c r="U44" i="1"/>
  <c r="L44" i="1"/>
  <c r="O45" i="1"/>
  <c r="N45" i="1"/>
  <c r="M45" i="1"/>
  <c r="L45" i="1"/>
  <c r="S44" i="1"/>
  <c r="O44" i="1"/>
  <c r="N44" i="1"/>
  <c r="M44" i="1"/>
  <c r="J44" i="1"/>
  <c r="C45" i="1"/>
  <c r="D45" i="1"/>
  <c r="E45" i="1"/>
  <c r="F45" i="1"/>
  <c r="D44" i="1"/>
  <c r="E44" i="1"/>
  <c r="F44" i="1"/>
  <c r="C44" i="1"/>
  <c r="AT8" i="1"/>
  <c r="AT44" i="1" s="1"/>
  <c r="AM20" i="1"/>
  <c r="AN20" i="1"/>
  <c r="AO20" i="1"/>
  <c r="AP20" i="1"/>
  <c r="AM21" i="1"/>
  <c r="AN21" i="1"/>
  <c r="AO21" i="1"/>
  <c r="AP21" i="1"/>
  <c r="AM23" i="1"/>
  <c r="AN23" i="1"/>
  <c r="AO23" i="1"/>
  <c r="AP23" i="1"/>
  <c r="AM24" i="1"/>
  <c r="AN24" i="1"/>
  <c r="AO24" i="1"/>
  <c r="AP24" i="1"/>
  <c r="AM26" i="1"/>
  <c r="AN26" i="1"/>
  <c r="AO26" i="1"/>
  <c r="AP26" i="1"/>
  <c r="AM27" i="1"/>
  <c r="AN27" i="1"/>
  <c r="AO27" i="1"/>
  <c r="AP27" i="1"/>
  <c r="AM29" i="1"/>
  <c r="AN29" i="1"/>
  <c r="AO29" i="1"/>
  <c r="AP29" i="1"/>
  <c r="AM30" i="1"/>
  <c r="AN30" i="1"/>
  <c r="AO30" i="1"/>
  <c r="AP30" i="1"/>
  <c r="AM32" i="1"/>
  <c r="AN32" i="1"/>
  <c r="AO32" i="1"/>
  <c r="AP32" i="1"/>
  <c r="AM33" i="1"/>
  <c r="AN33" i="1"/>
  <c r="AO33" i="1"/>
  <c r="AP33" i="1"/>
  <c r="AM35" i="1"/>
  <c r="AN35" i="1"/>
  <c r="AO35" i="1"/>
  <c r="AP35" i="1"/>
  <c r="AM36" i="1"/>
  <c r="AN36" i="1"/>
  <c r="AO36" i="1"/>
  <c r="AP36" i="1"/>
  <c r="AM38" i="1"/>
  <c r="AN38" i="1"/>
  <c r="AO38" i="1"/>
  <c r="AP38" i="1"/>
  <c r="AM39" i="1"/>
  <c r="AN39" i="1"/>
  <c r="AO39" i="1"/>
  <c r="AP39" i="1"/>
  <c r="AM41" i="1"/>
  <c r="AN41" i="1"/>
  <c r="AO41" i="1"/>
  <c r="AP41" i="1"/>
  <c r="AM42" i="1"/>
  <c r="AN42" i="1"/>
  <c r="AO42" i="1"/>
  <c r="AP42" i="1"/>
  <c r="AN18" i="1"/>
  <c r="AM18" i="1"/>
  <c r="AO18" i="1"/>
  <c r="AP18" i="1"/>
  <c r="AN17" i="1"/>
  <c r="AO17" i="1"/>
  <c r="AP17" i="1"/>
  <c r="AM17" i="1"/>
  <c r="AN15" i="1"/>
  <c r="AM15" i="1"/>
  <c r="AO15" i="1"/>
  <c r="AP15" i="1"/>
  <c r="AN14" i="1"/>
  <c r="AO14" i="1"/>
  <c r="AP14" i="1"/>
  <c r="AM14" i="1"/>
  <c r="AP12" i="1"/>
  <c r="AM12" i="1"/>
  <c r="AM11" i="1"/>
  <c r="AN12" i="1"/>
  <c r="AO12" i="1"/>
  <c r="AN11" i="1"/>
  <c r="AO11" i="1"/>
  <c r="AP11" i="1"/>
  <c r="AM9" i="1"/>
  <c r="AN9" i="1"/>
  <c r="AO9" i="1"/>
  <c r="AP9" i="1"/>
  <c r="AN8" i="1"/>
  <c r="AO8" i="1"/>
  <c r="AP8" i="1"/>
  <c r="AM8" i="1"/>
  <c r="AG43" i="1"/>
  <c r="AF43" i="1"/>
  <c r="AE43" i="1"/>
  <c r="AD43" i="1"/>
  <c r="AI42" i="1"/>
  <c r="AH42" i="1"/>
  <c r="AI41" i="1"/>
  <c r="AH41" i="1"/>
  <c r="AG40" i="1"/>
  <c r="AF40" i="1"/>
  <c r="AE40" i="1"/>
  <c r="AD40" i="1"/>
  <c r="AI39" i="1"/>
  <c r="AH39" i="1"/>
  <c r="AI38" i="1"/>
  <c r="AH38" i="1"/>
  <c r="AG37" i="1"/>
  <c r="AF37" i="1"/>
  <c r="AE37" i="1"/>
  <c r="AD37" i="1"/>
  <c r="AI36" i="1"/>
  <c r="AH36" i="1"/>
  <c r="AI35" i="1"/>
  <c r="AH35" i="1"/>
  <c r="AG34" i="1"/>
  <c r="AF34" i="1"/>
  <c r="AE34" i="1"/>
  <c r="AD34" i="1"/>
  <c r="AI33" i="1"/>
  <c r="AH33" i="1"/>
  <c r="AI32" i="1"/>
  <c r="AH32" i="1"/>
  <c r="AG31" i="1"/>
  <c r="AF31" i="1"/>
  <c r="AE31" i="1"/>
  <c r="AD31" i="1"/>
  <c r="AI30" i="1"/>
  <c r="AH30" i="1"/>
  <c r="AI29" i="1"/>
  <c r="AH29" i="1"/>
  <c r="AG28" i="1"/>
  <c r="AF28" i="1"/>
  <c r="AE28" i="1"/>
  <c r="AD28" i="1"/>
  <c r="AI27" i="1"/>
  <c r="AH27" i="1"/>
  <c r="AI26" i="1"/>
  <c r="AH26" i="1"/>
  <c r="AG25" i="1"/>
  <c r="AF25" i="1"/>
  <c r="AE25" i="1"/>
  <c r="AD25" i="1"/>
  <c r="AI24" i="1"/>
  <c r="AH24" i="1"/>
  <c r="AI23" i="1"/>
  <c r="AH23" i="1"/>
  <c r="AG22" i="1"/>
  <c r="AF22" i="1"/>
  <c r="AE22" i="1"/>
  <c r="AD22" i="1"/>
  <c r="AI21" i="1"/>
  <c r="AH21" i="1"/>
  <c r="AI20" i="1"/>
  <c r="AH20" i="1"/>
  <c r="AG19" i="1"/>
  <c r="AF19" i="1"/>
  <c r="AE19" i="1"/>
  <c r="AD19" i="1"/>
  <c r="AI18" i="1"/>
  <c r="AH18" i="1"/>
  <c r="AI17" i="1"/>
  <c r="AH17" i="1"/>
  <c r="AG16" i="1"/>
  <c r="AF16" i="1"/>
  <c r="AE16" i="1"/>
  <c r="AD16" i="1"/>
  <c r="AI15" i="1"/>
  <c r="AH15" i="1"/>
  <c r="AI14" i="1"/>
  <c r="AH14" i="1"/>
  <c r="AG13" i="1"/>
  <c r="AF13" i="1"/>
  <c r="AE13" i="1"/>
  <c r="AD13" i="1"/>
  <c r="AI12" i="1"/>
  <c r="AH12" i="1"/>
  <c r="AI11" i="1"/>
  <c r="AH11" i="1"/>
  <c r="AG10" i="1"/>
  <c r="AF10" i="1"/>
  <c r="AE10" i="1"/>
  <c r="AD10" i="1"/>
  <c r="AI9" i="1"/>
  <c r="AH9" i="1"/>
  <c r="AI8" i="1"/>
  <c r="AH8" i="1"/>
  <c r="X43" i="1"/>
  <c r="W43" i="1"/>
  <c r="V43" i="1"/>
  <c r="U43" i="1"/>
  <c r="Z42" i="1"/>
  <c r="Y42" i="1"/>
  <c r="Z41" i="1"/>
  <c r="Y41" i="1"/>
  <c r="X40" i="1"/>
  <c r="W40" i="1"/>
  <c r="V40" i="1"/>
  <c r="U40" i="1"/>
  <c r="Z39" i="1"/>
  <c r="Y39" i="1"/>
  <c r="Z38" i="1"/>
  <c r="Y38" i="1"/>
  <c r="X37" i="1"/>
  <c r="W37" i="1"/>
  <c r="V37" i="1"/>
  <c r="U37" i="1"/>
  <c r="Z36" i="1"/>
  <c r="Y36" i="1"/>
  <c r="Z35" i="1"/>
  <c r="Y35" i="1"/>
  <c r="X34" i="1"/>
  <c r="W34" i="1"/>
  <c r="V34" i="1"/>
  <c r="U34" i="1"/>
  <c r="Z33" i="1"/>
  <c r="Y33" i="1"/>
  <c r="Z32" i="1"/>
  <c r="Y32" i="1"/>
  <c r="X31" i="1"/>
  <c r="W31" i="1"/>
  <c r="V31" i="1"/>
  <c r="U31" i="1"/>
  <c r="Z30" i="1"/>
  <c r="Y30" i="1"/>
  <c r="Z29" i="1"/>
  <c r="Y29" i="1"/>
  <c r="X28" i="1"/>
  <c r="W28" i="1"/>
  <c r="V28" i="1"/>
  <c r="U28" i="1"/>
  <c r="Z27" i="1"/>
  <c r="Y27" i="1"/>
  <c r="Z26" i="1"/>
  <c r="Y26" i="1"/>
  <c r="X25" i="1"/>
  <c r="W25" i="1"/>
  <c r="V25" i="1"/>
  <c r="U25" i="1"/>
  <c r="Z24" i="1"/>
  <c r="Y24" i="1"/>
  <c r="Z23" i="1"/>
  <c r="Y23" i="1"/>
  <c r="X22" i="1"/>
  <c r="W22" i="1"/>
  <c r="V22" i="1"/>
  <c r="U22" i="1"/>
  <c r="Z21" i="1"/>
  <c r="Y21" i="1"/>
  <c r="Z20" i="1"/>
  <c r="Y20" i="1"/>
  <c r="X19" i="1"/>
  <c r="W19" i="1"/>
  <c r="V19" i="1"/>
  <c r="U19" i="1"/>
  <c r="Z18" i="1"/>
  <c r="Y18" i="1"/>
  <c r="Z17" i="1"/>
  <c r="Y17" i="1"/>
  <c r="X16" i="1"/>
  <c r="W16" i="1"/>
  <c r="V16" i="1"/>
  <c r="U16" i="1"/>
  <c r="Z15" i="1"/>
  <c r="Y15" i="1"/>
  <c r="Z14" i="1"/>
  <c r="Y14" i="1"/>
  <c r="X13" i="1"/>
  <c r="W13" i="1"/>
  <c r="V13" i="1"/>
  <c r="U13" i="1"/>
  <c r="Z12" i="1"/>
  <c r="Y12" i="1"/>
  <c r="Z11" i="1"/>
  <c r="Y11" i="1"/>
  <c r="X10" i="1"/>
  <c r="W10" i="1"/>
  <c r="V10" i="1"/>
  <c r="U10" i="1"/>
  <c r="Z9" i="1"/>
  <c r="Y9" i="1"/>
  <c r="Z8" i="1"/>
  <c r="Y8" i="1"/>
  <c r="O43" i="1"/>
  <c r="N43" i="1"/>
  <c r="M43" i="1"/>
  <c r="L43" i="1"/>
  <c r="Q42" i="1"/>
  <c r="P42" i="1"/>
  <c r="Q41" i="1"/>
  <c r="P41" i="1"/>
  <c r="O40" i="1"/>
  <c r="N40" i="1"/>
  <c r="M40" i="1"/>
  <c r="L40" i="1"/>
  <c r="Q39" i="1"/>
  <c r="P39" i="1"/>
  <c r="Q38" i="1"/>
  <c r="P38" i="1"/>
  <c r="O37" i="1"/>
  <c r="N37" i="1"/>
  <c r="M37" i="1"/>
  <c r="L37" i="1"/>
  <c r="Q36" i="1"/>
  <c r="P36" i="1"/>
  <c r="Q35" i="1"/>
  <c r="P35" i="1"/>
  <c r="O34" i="1"/>
  <c r="N34" i="1"/>
  <c r="M34" i="1"/>
  <c r="L34" i="1"/>
  <c r="Q33" i="1"/>
  <c r="P33" i="1"/>
  <c r="Q32" i="1"/>
  <c r="P32" i="1"/>
  <c r="O31" i="1"/>
  <c r="N31" i="1"/>
  <c r="M31" i="1"/>
  <c r="L31" i="1"/>
  <c r="Q30" i="1"/>
  <c r="P30" i="1"/>
  <c r="Q29" i="1"/>
  <c r="P29" i="1"/>
  <c r="O28" i="1"/>
  <c r="N28" i="1"/>
  <c r="M28" i="1"/>
  <c r="L28" i="1"/>
  <c r="Q27" i="1"/>
  <c r="P27" i="1"/>
  <c r="Q26" i="1"/>
  <c r="P26" i="1"/>
  <c r="O25" i="1"/>
  <c r="N25" i="1"/>
  <c r="M25" i="1"/>
  <c r="L25" i="1"/>
  <c r="Q24" i="1"/>
  <c r="P24" i="1"/>
  <c r="Q23" i="1"/>
  <c r="P23" i="1"/>
  <c r="O22" i="1"/>
  <c r="N22" i="1"/>
  <c r="M22" i="1"/>
  <c r="L22" i="1"/>
  <c r="Q21" i="1"/>
  <c r="P21" i="1"/>
  <c r="Q20" i="1"/>
  <c r="P20" i="1"/>
  <c r="O19" i="1"/>
  <c r="N19" i="1"/>
  <c r="M19" i="1"/>
  <c r="L19" i="1"/>
  <c r="Q18" i="1"/>
  <c r="P18" i="1"/>
  <c r="Q17" i="1"/>
  <c r="P17" i="1"/>
  <c r="O16" i="1"/>
  <c r="N16" i="1"/>
  <c r="M16" i="1"/>
  <c r="L16" i="1"/>
  <c r="Q15" i="1"/>
  <c r="P15" i="1"/>
  <c r="Q14" i="1"/>
  <c r="P14" i="1"/>
  <c r="O13" i="1"/>
  <c r="N13" i="1"/>
  <c r="M13" i="1"/>
  <c r="L13" i="1"/>
  <c r="Q12" i="1"/>
  <c r="P12" i="1"/>
  <c r="Q11" i="1"/>
  <c r="P11" i="1"/>
  <c r="O10" i="1"/>
  <c r="N10" i="1"/>
  <c r="M10" i="1"/>
  <c r="L10" i="1"/>
  <c r="Q9" i="1"/>
  <c r="P9" i="1"/>
  <c r="Q8" i="1"/>
  <c r="P8" i="1"/>
  <c r="H17" i="1"/>
  <c r="G17" i="1"/>
  <c r="H15" i="1"/>
  <c r="G15" i="1"/>
  <c r="H14" i="1"/>
  <c r="G14" i="1"/>
  <c r="F19" i="1"/>
  <c r="E19" i="1"/>
  <c r="D19" i="1"/>
  <c r="C19" i="1"/>
  <c r="H18" i="1"/>
  <c r="G18" i="1"/>
  <c r="F16" i="1"/>
  <c r="E16" i="1"/>
  <c r="D16" i="1"/>
  <c r="C16" i="1"/>
  <c r="H11" i="1"/>
  <c r="G11" i="1"/>
  <c r="H12" i="1"/>
  <c r="G12" i="1"/>
  <c r="F13" i="1"/>
  <c r="E13" i="1"/>
  <c r="D13" i="1"/>
  <c r="C13" i="1"/>
  <c r="H9" i="1"/>
  <c r="G9" i="1"/>
  <c r="H8" i="1"/>
  <c r="H10" i="1" s="1"/>
  <c r="K8" i="1" s="1"/>
  <c r="I11" i="1" s="1"/>
  <c r="G8" i="1"/>
  <c r="E10" i="1"/>
  <c r="F10" i="1"/>
  <c r="AC46" i="2" l="1"/>
  <c r="AC51" i="2" s="1"/>
  <c r="AC56" i="2" s="1"/>
  <c r="AC61" i="2" s="1"/>
  <c r="AC66" i="2" s="1"/>
  <c r="H37" i="1"/>
  <c r="Q37" i="1"/>
  <c r="G25" i="1"/>
  <c r="G22" i="1"/>
  <c r="AQ11" i="1"/>
  <c r="AN16" i="1"/>
  <c r="U46" i="1"/>
  <c r="P31" i="1"/>
  <c r="P40" i="1"/>
  <c r="AR15" i="1"/>
  <c r="AR23" i="1"/>
  <c r="G43" i="1"/>
  <c r="G37" i="1"/>
  <c r="G28" i="1"/>
  <c r="AO16" i="1"/>
  <c r="Z28" i="1"/>
  <c r="Y13" i="1"/>
  <c r="H40" i="1"/>
  <c r="AR8" i="1"/>
  <c r="AM10" i="1"/>
  <c r="AC9" i="2"/>
  <c r="AC25" i="2"/>
  <c r="D30" i="2"/>
  <c r="R5" i="2"/>
  <c r="S5" i="2"/>
  <c r="Y5" i="2"/>
  <c r="AF5" i="2"/>
  <c r="AL5" i="2"/>
  <c r="AI5" i="2"/>
  <c r="U5" i="2"/>
  <c r="Q10" i="2"/>
  <c r="AD10" i="2"/>
  <c r="D35" i="2"/>
  <c r="Q20" i="2"/>
  <c r="Q40" i="2"/>
  <c r="Q50" i="2"/>
  <c r="W5" i="2"/>
  <c r="Q9" i="2"/>
  <c r="AJ5" i="2"/>
  <c r="D45" i="2"/>
  <c r="AD40" i="2"/>
  <c r="X5" i="2"/>
  <c r="AE5" i="2"/>
  <c r="AK5" i="2"/>
  <c r="AD8" i="2"/>
  <c r="AD30" i="2"/>
  <c r="AD60" i="2"/>
  <c r="Q6" i="2"/>
  <c r="AD25" i="2"/>
  <c r="D40" i="2"/>
  <c r="V5" i="2"/>
  <c r="Q30" i="2"/>
  <c r="Q60" i="2"/>
  <c r="AD6" i="2"/>
  <c r="AD35" i="2"/>
  <c r="AD65" i="2"/>
  <c r="Q8" i="2"/>
  <c r="AD55" i="2"/>
  <c r="D20" i="2"/>
  <c r="T5" i="2"/>
  <c r="P5" i="2"/>
  <c r="Q25" i="2"/>
  <c r="Q35" i="2"/>
  <c r="Q55" i="2"/>
  <c r="Q65" i="2"/>
  <c r="AH5" i="2"/>
  <c r="AD15" i="2"/>
  <c r="AD45" i="2"/>
  <c r="D25" i="2"/>
  <c r="Q7" i="2"/>
  <c r="Q15" i="2"/>
  <c r="D15" i="2"/>
  <c r="D50" i="2"/>
  <c r="Q45" i="2"/>
  <c r="AD9" i="2"/>
  <c r="AD20" i="2"/>
  <c r="AD50" i="2"/>
  <c r="AO37" i="1"/>
  <c r="AQ30" i="1"/>
  <c r="AM31" i="1"/>
  <c r="AQ12" i="1"/>
  <c r="AR18" i="1"/>
  <c r="AP37" i="1"/>
  <c r="AR35" i="1"/>
  <c r="Q13" i="1"/>
  <c r="Q22" i="1"/>
  <c r="Q31" i="1"/>
  <c r="AP13" i="1"/>
  <c r="AR33" i="1"/>
  <c r="P45" i="1"/>
  <c r="AM16" i="1"/>
  <c r="AN19" i="1"/>
  <c r="AQ32" i="1"/>
  <c r="AD7" i="2"/>
  <c r="AG5" i="2"/>
  <c r="D65" i="2"/>
  <c r="D55" i="2"/>
  <c r="D60" i="2"/>
  <c r="C5" i="2"/>
  <c r="J5" i="2"/>
  <c r="G5" i="2"/>
  <c r="D8" i="2"/>
  <c r="K5" i="2"/>
  <c r="H5" i="2"/>
  <c r="F5" i="2"/>
  <c r="L5" i="2"/>
  <c r="I5" i="2"/>
  <c r="D9" i="2"/>
  <c r="D7" i="2"/>
  <c r="E5" i="2"/>
  <c r="D6" i="2"/>
  <c r="G19" i="1"/>
  <c r="Z31" i="1"/>
  <c r="Z40" i="1"/>
  <c r="AI13" i="1"/>
  <c r="AI22" i="1"/>
  <c r="AL20" i="1" s="1"/>
  <c r="AJ23" i="1" s="1"/>
  <c r="AI31" i="1"/>
  <c r="AI40" i="1"/>
  <c r="Q34" i="1"/>
  <c r="Y25" i="1"/>
  <c r="Y34" i="1"/>
  <c r="Y43" i="1"/>
  <c r="AH16" i="1"/>
  <c r="AH25" i="1"/>
  <c r="AH34" i="1"/>
  <c r="AH43" i="1"/>
  <c r="G34" i="1"/>
  <c r="H25" i="1"/>
  <c r="H31" i="1"/>
  <c r="H22" i="1"/>
  <c r="Q10" i="1"/>
  <c r="T8" i="1" s="1"/>
  <c r="R11" i="1" s="1"/>
  <c r="Q19" i="1"/>
  <c r="Q28" i="1"/>
  <c r="Y28" i="1"/>
  <c r="X46" i="1"/>
  <c r="Z19" i="1"/>
  <c r="Z37" i="1"/>
  <c r="AI10" i="1"/>
  <c r="AL8" i="1" s="1"/>
  <c r="AJ11" i="1" s="1"/>
  <c r="AI19" i="1"/>
  <c r="AL17" i="1" s="1"/>
  <c r="AJ20" i="1" s="1"/>
  <c r="AI28" i="1"/>
  <c r="AI37" i="1"/>
  <c r="AQ14" i="1"/>
  <c r="AQ9" i="1"/>
  <c r="AR12" i="1"/>
  <c r="AQ15" i="1"/>
  <c r="AN43" i="1"/>
  <c r="AP40" i="1"/>
  <c r="AN34" i="1"/>
  <c r="AR26" i="1"/>
  <c r="AR24" i="1"/>
  <c r="AP22" i="1"/>
  <c r="AR20" i="1"/>
  <c r="Q45" i="1"/>
  <c r="H43" i="1"/>
  <c r="G31" i="1"/>
  <c r="H28" i="1"/>
  <c r="AH13" i="1"/>
  <c r="AH22" i="1"/>
  <c r="AH31" i="1"/>
  <c r="AH40" i="1"/>
  <c r="AM34" i="1"/>
  <c r="P10" i="1"/>
  <c r="P19" i="1"/>
  <c r="Z16" i="1"/>
  <c r="Z25" i="1"/>
  <c r="Z43" i="1"/>
  <c r="AI16" i="1"/>
  <c r="AI25" i="1"/>
  <c r="AI34" i="1"/>
  <c r="AI43" i="1"/>
  <c r="AR41" i="1"/>
  <c r="AR32" i="1"/>
  <c r="AI44" i="1"/>
  <c r="V46" i="1"/>
  <c r="G13" i="1"/>
  <c r="P28" i="1"/>
  <c r="P34" i="1"/>
  <c r="H13" i="1"/>
  <c r="K11" i="1" s="1"/>
  <c r="I14" i="1" s="1"/>
  <c r="H19" i="1"/>
  <c r="H16" i="1"/>
  <c r="P43" i="1"/>
  <c r="Y10" i="1"/>
  <c r="Y19" i="1"/>
  <c r="AH10" i="1"/>
  <c r="AH19" i="1"/>
  <c r="AH28" i="1"/>
  <c r="AH37" i="1"/>
  <c r="AP10" i="1"/>
  <c r="O46" i="1"/>
  <c r="P44" i="1"/>
  <c r="AF46" i="1"/>
  <c r="G40" i="1"/>
  <c r="H34" i="1"/>
  <c r="D46" i="1"/>
  <c r="AN44" i="1"/>
  <c r="C46" i="1"/>
  <c r="AM25" i="1"/>
  <c r="AQ20" i="1"/>
  <c r="AM44" i="1"/>
  <c r="H45" i="1"/>
  <c r="AP44" i="1"/>
  <c r="AP28" i="1"/>
  <c r="AQ29" i="1"/>
  <c r="AQ42" i="1"/>
  <c r="AQ41" i="1"/>
  <c r="AR36" i="1"/>
  <c r="AP34" i="1"/>
  <c r="AO25" i="1"/>
  <c r="AR38" i="1"/>
  <c r="AM37" i="1"/>
  <c r="AP25" i="1"/>
  <c r="AQ39" i="1"/>
  <c r="AM40" i="1"/>
  <c r="AO34" i="1"/>
  <c r="AO45" i="1"/>
  <c r="AR27" i="1"/>
  <c r="AP43" i="1"/>
  <c r="AQ33" i="1"/>
  <c r="AQ27" i="1"/>
  <c r="AQ21" i="1"/>
  <c r="AO44" i="1"/>
  <c r="AM43" i="1"/>
  <c r="AO43" i="1"/>
  <c r="AP31" i="1"/>
  <c r="AR29" i="1"/>
  <c r="AO28" i="1"/>
  <c r="AQ24" i="1"/>
  <c r="AQ23" i="1"/>
  <c r="AR42" i="1"/>
  <c r="E46" i="1"/>
  <c r="Q16" i="1"/>
  <c r="Q25" i="1"/>
  <c r="Q40" i="1"/>
  <c r="Z34" i="1"/>
  <c r="AQ8" i="1"/>
  <c r="AR17" i="1"/>
  <c r="AQ36" i="1"/>
  <c r="AR11" i="1"/>
  <c r="AN40" i="1"/>
  <c r="AR30" i="1"/>
  <c r="AN22" i="1"/>
  <c r="AG46" i="1"/>
  <c r="AM45" i="1"/>
  <c r="P16" i="1"/>
  <c r="Z10" i="1"/>
  <c r="AC8" i="1" s="1"/>
  <c r="AA11" i="1" s="1"/>
  <c r="AQ38" i="1"/>
  <c r="AR9" i="1"/>
  <c r="AM28" i="1"/>
  <c r="Y45" i="1"/>
  <c r="P25" i="1"/>
  <c r="P37" i="1"/>
  <c r="Z13" i="1"/>
  <c r="Y22" i="1"/>
  <c r="AN13" i="1"/>
  <c r="AQ26" i="1"/>
  <c r="AQ28" i="1" s="1"/>
  <c r="AM19" i="1"/>
  <c r="G45" i="1"/>
  <c r="Q44" i="1"/>
  <c r="N46" i="1"/>
  <c r="Z45" i="1"/>
  <c r="AH45" i="1"/>
  <c r="AP45" i="1"/>
  <c r="G16" i="1"/>
  <c r="P13" i="1"/>
  <c r="P22" i="1"/>
  <c r="Q43" i="1"/>
  <c r="Y16" i="1"/>
  <c r="Z22" i="1"/>
  <c r="Y31" i="1"/>
  <c r="Y37" i="1"/>
  <c r="Y40" i="1"/>
  <c r="AO40" i="1"/>
  <c r="AQ35" i="1"/>
  <c r="AO31" i="1"/>
  <c r="AM22" i="1"/>
  <c r="AO22" i="1"/>
  <c r="Y44" i="1"/>
  <c r="AH44" i="1"/>
  <c r="AI45" i="1"/>
  <c r="F46" i="1"/>
  <c r="AN45" i="1"/>
  <c r="G44" i="1"/>
  <c r="H44" i="1"/>
  <c r="AD46" i="1"/>
  <c r="AE46" i="1"/>
  <c r="Z44" i="1"/>
  <c r="W46" i="1"/>
  <c r="L46" i="1"/>
  <c r="M46" i="1"/>
  <c r="AR39" i="1"/>
  <c r="AN37" i="1"/>
  <c r="AN31" i="1"/>
  <c r="AN28" i="1"/>
  <c r="AN25" i="1"/>
  <c r="AR21" i="1"/>
  <c r="AP19" i="1"/>
  <c r="AO19" i="1"/>
  <c r="AQ18" i="1"/>
  <c r="AQ17" i="1"/>
  <c r="AP16" i="1"/>
  <c r="AR14" i="1"/>
  <c r="AM13" i="1"/>
  <c r="AO13" i="1"/>
  <c r="AO10" i="1"/>
  <c r="AN10" i="1"/>
  <c r="G10" i="1"/>
  <c r="AL11" i="1" l="1"/>
  <c r="T11" i="1"/>
  <c r="R14" i="1" s="1"/>
  <c r="T14" i="1" s="1"/>
  <c r="R17" i="1" s="1"/>
  <c r="T17" i="1" s="1"/>
  <c r="R20" i="1" s="1"/>
  <c r="T20" i="1" s="1"/>
  <c r="R23" i="1" s="1"/>
  <c r="T23" i="1" s="1"/>
  <c r="AC11" i="1"/>
  <c r="AA14" i="1" s="1"/>
  <c r="AL23" i="1"/>
  <c r="AC6" i="2"/>
  <c r="AC14" i="1"/>
  <c r="AA17" i="1" s="1"/>
  <c r="AC17" i="1" s="1"/>
  <c r="AA20" i="1" s="1"/>
  <c r="AC20" i="1" s="1"/>
  <c r="AC23" i="1" s="1"/>
  <c r="K14" i="1"/>
  <c r="I17" i="1" s="1"/>
  <c r="AQ13" i="1"/>
  <c r="K17" i="1"/>
  <c r="I20" i="1" s="1"/>
  <c r="K20" i="1" s="1"/>
  <c r="I23" i="1" s="1"/>
  <c r="K23" i="1" s="1"/>
  <c r="AR34" i="1"/>
  <c r="AR28" i="1"/>
  <c r="AR25" i="1"/>
  <c r="P46" i="1"/>
  <c r="AR37" i="1"/>
  <c r="AR16" i="1"/>
  <c r="AR19" i="1"/>
  <c r="AQ34" i="1"/>
  <c r="AQ25" i="1"/>
  <c r="AQ40" i="1"/>
  <c r="AQ31" i="1"/>
  <c r="AI46" i="1"/>
  <c r="AR10" i="1"/>
  <c r="AU8" i="1" s="1"/>
  <c r="AQ10" i="1"/>
  <c r="AC30" i="2"/>
  <c r="Q5" i="2"/>
  <c r="AD5" i="2"/>
  <c r="Z46" i="1"/>
  <c r="AR43" i="1"/>
  <c r="AQ43" i="1"/>
  <c r="AQ16" i="1"/>
  <c r="Q46" i="1"/>
  <c r="AR22" i="1"/>
  <c r="D5" i="2"/>
  <c r="AO46" i="1"/>
  <c r="AQ37" i="1"/>
  <c r="AR44" i="1"/>
  <c r="AN46" i="1"/>
  <c r="AH46" i="1"/>
  <c r="AR13" i="1"/>
  <c r="AQ22" i="1"/>
  <c r="H46" i="1"/>
  <c r="AR40" i="1"/>
  <c r="AQ44" i="1"/>
  <c r="AR31" i="1"/>
  <c r="AR45" i="1"/>
  <c r="AP46" i="1"/>
  <c r="G46" i="1"/>
  <c r="AM46" i="1"/>
  <c r="AQ45" i="1"/>
  <c r="Y46" i="1"/>
  <c r="AQ19" i="1"/>
  <c r="AC42" i="2" l="1"/>
  <c r="AC35" i="2"/>
  <c r="AQ46" i="1"/>
  <c r="AR46" i="1"/>
  <c r="AC47" i="2" l="1"/>
  <c r="AC40" i="2"/>
  <c r="AC52" i="2" l="1"/>
  <c r="AC45" i="2"/>
  <c r="AC57" i="2" l="1"/>
  <c r="AC50" i="2"/>
  <c r="AC62" i="2" l="1"/>
  <c r="AC55" i="2"/>
  <c r="AC60" i="2" l="1"/>
  <c r="AC67" i="2"/>
  <c r="AC65" i="2" s="1"/>
  <c r="AC7" i="2" l="1"/>
  <c r="AC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AD18" authorId="0" shapeId="0" xr:uid="{17718CEA-2CAE-4D45-BC1B-F264CF81E76B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수식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안들어가있었음</t>
        </r>
      </text>
    </comment>
    <comment ref="C38" authorId="0" shapeId="0" xr:uid="{154CD6BF-97D1-4B93-8DBB-EB8E9F1B57D2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추가분으로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금액변동</t>
        </r>
      </text>
    </comment>
    <comment ref="E38" authorId="0" shapeId="0" xr:uid="{8170C19F-7706-427C-B67A-C0A2F2762854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누락분</t>
        </r>
      </text>
    </comment>
    <comment ref="J38" authorId="0" shapeId="0" xr:uid="{AB529476-ED3C-4F09-B117-A3779E40899A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추가분</t>
        </r>
      </text>
    </comment>
    <comment ref="L38" authorId="0" shapeId="0" xr:uid="{C6B4A248-D2B7-47E1-B77A-916AEBB1E833}">
      <text>
        <r>
          <rPr>
            <b/>
            <sz val="9"/>
            <color indexed="81"/>
            <rFont val="Tahoma"/>
            <family val="2"/>
          </rPr>
          <t>PC: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추가분
</t>
        </r>
      </text>
    </comment>
    <comment ref="P38" authorId="0" shapeId="0" xr:uid="{B0A82290-9F00-4C55-B9F0-72134DDA8559}">
      <text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금액변동</t>
        </r>
      </text>
    </comment>
    <comment ref="W38" authorId="0" shapeId="0" xr:uid="{5FAFC0B1-3528-42FB-8042-13CF2A30C982}">
      <text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배분건</t>
        </r>
      </text>
    </comment>
    <comment ref="Y38" authorId="0" shapeId="0" xr:uid="{567B6B9E-9406-4455-916A-F011D3609B8D}">
      <text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배분건</t>
        </r>
      </text>
    </comment>
    <comment ref="AL78" authorId="0" shapeId="0" xr:uid="{2747F188-554F-4C46-9899-76A1E6AC7EDD}">
      <text>
        <r>
          <rPr>
            <b/>
            <sz val="9"/>
            <color indexed="81"/>
            <rFont val="돋움"/>
            <family val="3"/>
            <charset val="129"/>
          </rPr>
          <t>작성오류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<sst xmlns="http://schemas.openxmlformats.org/spreadsheetml/2006/main" count="652" uniqueCount="209">
  <si>
    <t>【희망케어센터 자체 모집 현황】</t>
    <phoneticPr fontId="3" type="noConversion"/>
  </si>
  <si>
    <r>
      <t>□ 희망케어센터 자체 후원금 현황</t>
    </r>
    <r>
      <rPr>
        <sz val="10"/>
        <color theme="1"/>
        <rFont val="맑은 고딕"/>
        <family val="3"/>
        <charset val="129"/>
        <scheme val="minor"/>
      </rPr>
      <t xml:space="preserve"> (단위: 명, 천원)</t>
    </r>
    <phoneticPr fontId="3" type="noConversion"/>
  </si>
  <si>
    <t>구분</t>
    <phoneticPr fontId="3" type="noConversion"/>
  </si>
  <si>
    <t>동 부</t>
    <phoneticPr fontId="3" type="noConversion"/>
  </si>
  <si>
    <t>모금액</t>
    <phoneticPr fontId="3" type="noConversion"/>
  </si>
  <si>
    <t>이월액</t>
    <phoneticPr fontId="3" type="noConversion"/>
  </si>
  <si>
    <t>집행액</t>
    <phoneticPr fontId="3" type="noConversion"/>
  </si>
  <si>
    <t>잔액</t>
    <phoneticPr fontId="3" type="noConversion"/>
  </si>
  <si>
    <t>비지정</t>
    <phoneticPr fontId="3" type="noConversion"/>
  </si>
  <si>
    <t>지정</t>
    <phoneticPr fontId="3" type="noConversion"/>
  </si>
  <si>
    <t>소계</t>
    <phoneticPr fontId="3" type="noConversion"/>
  </si>
  <si>
    <t>인원</t>
    <phoneticPr fontId="3" type="noConversion"/>
  </si>
  <si>
    <t>금액</t>
    <phoneticPr fontId="3" type="noConversion"/>
  </si>
  <si>
    <t>1월</t>
    <phoneticPr fontId="3" type="noConversion"/>
  </si>
  <si>
    <t>2월</t>
    <phoneticPr fontId="3" type="noConversion"/>
  </si>
  <si>
    <t>계</t>
    <phoneticPr fontId="3" type="noConversion"/>
  </si>
  <si>
    <t>일시</t>
    <phoneticPr fontId="3" type="noConversion"/>
  </si>
  <si>
    <t>정기</t>
    <phoneticPr fontId="3" type="noConversion"/>
  </si>
  <si>
    <t>3월</t>
    <phoneticPr fontId="3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</si>
  <si>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</si>
  <si>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</si>
  <si>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</si>
  <si>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10월</t>
    <phoneticPr fontId="3" type="noConversion"/>
  </si>
  <si>
    <t>11월</t>
    <phoneticPr fontId="3" type="noConversion"/>
  </si>
  <si>
    <t>12월</t>
    <phoneticPr fontId="3" type="noConversion"/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</si>
  <si>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</si>
  <si>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</si>
  <si>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</si>
  <si>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</si>
  <si>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</si>
  <si>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</si>
  <si>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</si>
  <si>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</si>
  <si>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</si>
  <si>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계</t>
    <phoneticPr fontId="3" type="noConversion"/>
  </si>
  <si>
    <t>-</t>
    <phoneticPr fontId="3" type="noConversion"/>
  </si>
  <si>
    <t>서 부</t>
    <phoneticPr fontId="3" type="noConversion"/>
  </si>
  <si>
    <t>남 부</t>
    <phoneticPr fontId="3" type="noConversion"/>
  </si>
  <si>
    <t>북 부</t>
    <phoneticPr fontId="3" type="noConversion"/>
  </si>
  <si>
    <t xml:space="preserve">. </t>
    <phoneticPr fontId="3" type="noConversion"/>
  </si>
  <si>
    <r>
      <t xml:space="preserve">□ 희망케어센터 후원품 세부 </t>
    </r>
    <r>
      <rPr>
        <b/>
        <sz val="15"/>
        <color rgb="FFFF0000"/>
        <rFont val="맑은 고딕"/>
        <family val="3"/>
        <charset val="129"/>
        <scheme val="minor"/>
      </rPr>
      <t>모집</t>
    </r>
    <r>
      <rPr>
        <b/>
        <sz val="15"/>
        <color theme="1"/>
        <rFont val="맑은 고딕"/>
        <family val="3"/>
        <charset val="129"/>
        <scheme val="minor"/>
      </rPr>
      <t>현황</t>
    </r>
    <r>
      <rPr>
        <sz val="10"/>
        <color theme="1"/>
        <rFont val="맑은 고딕"/>
        <family val="3"/>
        <charset val="129"/>
        <scheme val="minor"/>
      </rPr>
      <t xml:space="preserve"> (단위: 천원)</t>
    </r>
    <r>
      <rPr>
        <b/>
        <sz val="15"/>
        <color theme="1"/>
        <rFont val="맑은 고딕"/>
        <family val="3"/>
        <charset val="129"/>
        <scheme val="minor"/>
      </rPr>
      <t xml:space="preserve"> </t>
    </r>
    <phoneticPr fontId="3" type="noConversion"/>
  </si>
  <si>
    <r>
      <t xml:space="preserve">□ 희망케어센터 후원품 세부 </t>
    </r>
    <r>
      <rPr>
        <b/>
        <sz val="15"/>
        <color rgb="FFFF0000"/>
        <rFont val="맑은 고딕"/>
        <family val="3"/>
        <charset val="129"/>
        <scheme val="minor"/>
      </rPr>
      <t>지원</t>
    </r>
    <r>
      <rPr>
        <b/>
        <sz val="15"/>
        <color theme="1"/>
        <rFont val="맑은 고딕"/>
        <family val="3"/>
        <charset val="129"/>
        <scheme val="minor"/>
      </rPr>
      <t>현황</t>
    </r>
    <r>
      <rPr>
        <sz val="10"/>
        <color theme="1"/>
        <rFont val="맑은 고딕"/>
        <family val="3"/>
        <charset val="129"/>
        <scheme val="minor"/>
      </rPr>
      <t xml:space="preserve"> (단위: 천원)</t>
    </r>
    <r>
      <rPr>
        <b/>
        <sz val="15"/>
        <color theme="1"/>
        <rFont val="맑은 고딕"/>
        <family val="3"/>
        <charset val="129"/>
        <scheme val="minor"/>
      </rPr>
      <t xml:space="preserve"> </t>
    </r>
    <phoneticPr fontId="3" type="noConversion"/>
  </si>
  <si>
    <r>
      <t xml:space="preserve">□ 희망케어센터 후원품 세부 </t>
    </r>
    <r>
      <rPr>
        <b/>
        <sz val="15"/>
        <color rgb="FFFF0000"/>
        <rFont val="맑은 고딕"/>
        <family val="3"/>
        <charset val="129"/>
        <scheme val="minor"/>
      </rPr>
      <t>잔여</t>
    </r>
    <r>
      <rPr>
        <b/>
        <sz val="15"/>
        <color theme="1"/>
        <rFont val="맑은 고딕"/>
        <family val="3"/>
        <charset val="129"/>
        <scheme val="minor"/>
      </rPr>
      <t>현황</t>
    </r>
    <r>
      <rPr>
        <sz val="10"/>
        <color theme="1"/>
        <rFont val="맑은 고딕"/>
        <family val="3"/>
        <charset val="129"/>
        <scheme val="minor"/>
      </rPr>
      <t xml:space="preserve"> (단위: 천원)</t>
    </r>
    <r>
      <rPr>
        <b/>
        <sz val="15"/>
        <color theme="1"/>
        <rFont val="맑은 고딕"/>
        <family val="3"/>
        <charset val="129"/>
        <scheme val="minor"/>
      </rPr>
      <t xml:space="preserve"> </t>
    </r>
    <phoneticPr fontId="3" type="noConversion"/>
  </si>
  <si>
    <t>환산가액</t>
    <phoneticPr fontId="3" type="noConversion"/>
  </si>
  <si>
    <t>수량</t>
    <phoneticPr fontId="3" type="noConversion"/>
  </si>
  <si>
    <t>총계</t>
    <phoneticPr fontId="3" type="noConversion"/>
  </si>
  <si>
    <t>쌀</t>
    <phoneticPr fontId="3" type="noConversion"/>
  </si>
  <si>
    <t>라면</t>
    <phoneticPr fontId="3" type="noConversion"/>
  </si>
  <si>
    <t>상품권</t>
    <phoneticPr fontId="3" type="noConversion"/>
  </si>
  <si>
    <t>의류</t>
    <phoneticPr fontId="3" type="noConversion"/>
  </si>
  <si>
    <t>생필품</t>
    <phoneticPr fontId="3" type="noConversion"/>
  </si>
  <si>
    <t>식품</t>
    <phoneticPr fontId="3" type="noConversion"/>
  </si>
  <si>
    <t>연탄</t>
    <phoneticPr fontId="3" type="noConversion"/>
  </si>
  <si>
    <t>기타</t>
    <phoneticPr fontId="3" type="noConversion"/>
  </si>
  <si>
    <t>동부</t>
    <phoneticPr fontId="3" type="noConversion"/>
  </si>
  <si>
    <t>서부</t>
    <phoneticPr fontId="3" type="noConversion"/>
  </si>
  <si>
    <t>남부</t>
    <phoneticPr fontId="3" type="noConversion"/>
  </si>
  <si>
    <t>북부</t>
    <phoneticPr fontId="3" type="noConversion"/>
  </si>
  <si>
    <t>3월</t>
  </si>
  <si>
    <t>(참고) 2025.12.31.기준 후원품 잔여내역</t>
    <phoneticPr fontId="3" type="noConversion"/>
  </si>
  <si>
    <t>2025년
12월</t>
    <phoneticPr fontId="3" type="noConversion"/>
  </si>
  <si>
    <t>착한가게</t>
    <phoneticPr fontId="3" type="noConversion"/>
  </si>
  <si>
    <t>착한가정</t>
    <phoneticPr fontId="3" type="noConversion"/>
  </si>
  <si>
    <t>착한일터</t>
    <phoneticPr fontId="3" type="noConversion"/>
  </si>
  <si>
    <t>나눔기업</t>
    <phoneticPr fontId="3" type="noConversion"/>
  </si>
  <si>
    <t>가입년월</t>
    <phoneticPr fontId="3" type="noConversion"/>
  </si>
  <si>
    <t>기부자명</t>
    <phoneticPr fontId="3" type="noConversion"/>
  </si>
  <si>
    <t>다산바른치과</t>
  </si>
  <si>
    <t>㈜국제통신공업</t>
  </si>
  <si>
    <t>bhc치킨화도창현점</t>
  </si>
  <si>
    <t>청년피자</t>
  </si>
  <si>
    <t>화도새마을금고</t>
  </si>
  <si>
    <t>강경불고기</t>
  </si>
  <si>
    <t>스마일온치과</t>
  </si>
  <si>
    <t>강창구의 찹쌀진순대 화도점</t>
  </si>
  <si>
    <t>스마트통신(호평점)</t>
  </si>
  <si>
    <t>남강중화요리</t>
  </si>
  <si>
    <t>스마트통신(화도점)</t>
  </si>
  <si>
    <t>뼈다귀본부장</t>
  </si>
  <si>
    <t>굽네치킨</t>
  </si>
  <si>
    <t>한우큰솥집</t>
  </si>
  <si>
    <t>스마일사무기</t>
  </si>
  <si>
    <t>형제떡집</t>
  </si>
  <si>
    <t>김인상한의원</t>
  </si>
  <si>
    <t>다비축산</t>
  </si>
  <si>
    <t>토우식품</t>
  </si>
  <si>
    <t>뚜레쥬르남양주점</t>
  </si>
  <si>
    <t>㈜재림종합상사</t>
  </si>
  <si>
    <t>롤링핀</t>
  </si>
  <si>
    <t>미성주얼리</t>
  </si>
  <si>
    <t>맷돌카페</t>
  </si>
  <si>
    <t>빛고을</t>
  </si>
  <si>
    <t>베이커리 졸리</t>
  </si>
  <si>
    <t>오티콘 보청기 남양주점</t>
  </si>
  <si>
    <t>어썸브레드(주)</t>
  </si>
  <si>
    <t>강경불고기 화도점</t>
  </si>
  <si>
    <t>주식회사 아유 남양주지점</t>
  </si>
  <si>
    <t>강창구 찹쌀 진순대 화도점</t>
  </si>
  <si>
    <t>파리바게트 천마산역점</t>
  </si>
  <si>
    <t>디스플레인</t>
  </si>
  <si>
    <t>파리바게트 평내중흥점</t>
  </si>
  <si>
    <t>어썸브레드 주식회사</t>
  </si>
  <si>
    <t>스피드컴프라자</t>
  </si>
  <si>
    <t>던킨도너츠 마석롯데마트점</t>
  </si>
  <si>
    <t>이비가짬뽕 남양주마석점</t>
  </si>
  <si>
    <t>우리들한의원</t>
  </si>
  <si>
    <t>㈜단풍나무집</t>
  </si>
  <si>
    <t>오티콘보청기남양주점</t>
  </si>
  <si>
    <t>여미지 월산점</t>
  </si>
  <si>
    <t>육장갈비 남양주 화도점</t>
  </si>
  <si>
    <t>이비가짬뽕 마석점</t>
  </si>
  <si>
    <t>서울청담닥터아나파의원</t>
  </si>
  <si>
    <t>갈비명가담소</t>
  </si>
  <si>
    <t>쑨바이반찬 그리고</t>
  </si>
  <si>
    <t>화도농업협동조합</t>
  </si>
  <si>
    <t>(주)에스제이글로벌</t>
  </si>
  <si>
    <t>크리쉐프</t>
  </si>
  <si>
    <t>92년생소곱창 평내점</t>
  </si>
  <si>
    <t>레드브릭카페</t>
  </si>
  <si>
    <t>㈜유일컴퍼니</t>
  </si>
  <si>
    <t>㈜위너스</t>
  </si>
  <si>
    <t>㈜삼영시피</t>
  </si>
  <si>
    <t>메디슨 주식회사</t>
  </si>
  <si>
    <t>주식회사 현대베스트메탈</t>
  </si>
  <si>
    <t>조은크리닝</t>
  </si>
  <si>
    <t>주식회사 우리휀스산업</t>
  </si>
  <si>
    <t>㈜에어벤트</t>
  </si>
  <si>
    <t>현대엔지니어링</t>
  </si>
  <si>
    <t>백승상사</t>
  </si>
  <si>
    <t>㈜성일씨앤비</t>
  </si>
  <si>
    <t>㈜빅터IND</t>
  </si>
  <si>
    <t>㈜현대농산</t>
  </si>
  <si>
    <t>㈜나우모터스</t>
  </si>
  <si>
    <t>목향원</t>
  </si>
  <si>
    <t>서울고속도로</t>
  </si>
  <si>
    <t>한양메디컬타워</t>
  </si>
  <si>
    <t>아담광고</t>
  </si>
  <si>
    <t>차영환블라인드커튼</t>
  </si>
  <si>
    <t>BHC 남양주양지점</t>
  </si>
  <si>
    <t>25.06.13</t>
  </si>
  <si>
    <t>BHC 남양주청학점</t>
  </si>
  <si>
    <t>해물마을</t>
  </si>
  <si>
    <t>덤즉석떡볶이</t>
  </si>
  <si>
    <t>차림</t>
  </si>
  <si>
    <t>25.07.09</t>
  </si>
  <si>
    <t>아쿠아워시 비전센터점</t>
  </si>
  <si>
    <t>윤서네바른수라상</t>
  </si>
  <si>
    <t>25.07.17</t>
  </si>
  <si>
    <t>농업회사법인 맛사랑인정식품 주식회사</t>
  </si>
  <si>
    <t>크린토피아 별가람마을</t>
  </si>
  <si>
    <t>365종로온누리약국</t>
  </si>
  <si>
    <t>25.12.15</t>
  </si>
  <si>
    <t>한라산감자탕</t>
  </si>
  <si>
    <t>26.01.14</t>
  </si>
  <si>
    <t>1번지통닭</t>
  </si>
  <si>
    <t>26.03.12</t>
  </si>
  <si>
    <t>오남철물건업</t>
  </si>
  <si>
    <t>26.03.31</t>
  </si>
  <si>
    <t>주식회사 팔마미트</t>
  </si>
  <si>
    <t>26.04.08</t>
  </si>
  <si>
    <t>농업회사법인 정담주식회사</t>
  </si>
  <si>
    <t>유성돌솥밥찌개마을</t>
  </si>
  <si>
    <t>26.05.13</t>
  </si>
  <si>
    <t>26.05.22</t>
  </si>
  <si>
    <t>㈜더정원</t>
  </si>
  <si>
    <t>마라공방 다산신도시점</t>
  </si>
  <si>
    <t>25년 5월</t>
    <phoneticPr fontId="3" type="noConversion"/>
  </si>
  <si>
    <t>구루몽</t>
  </si>
  <si>
    <t>메리베이커리</t>
  </si>
  <si>
    <t>꿈꿀떡방</t>
  </si>
  <si>
    <t>뚜레쥬르 다산센트럴파크점</t>
  </si>
  <si>
    <t>미식가</t>
  </si>
  <si>
    <t>깐깐제과</t>
  </si>
  <si>
    <t>굽네치킨 퇴계원점</t>
  </si>
  <si>
    <t>강다짐삼각김밥 다산점</t>
    <phoneticPr fontId="3" type="noConversion"/>
  </si>
  <si>
    <t>25년 6월</t>
    <phoneticPr fontId="3" type="noConversion"/>
  </si>
  <si>
    <t>하앤유치과</t>
    <phoneticPr fontId="3" type="noConversion"/>
  </si>
  <si>
    <t>전원농장</t>
  </si>
  <si>
    <t>(주)동양할인마트</t>
    <phoneticPr fontId="3" type="noConversion"/>
  </si>
  <si>
    <t>태양지앤씨</t>
    <phoneticPr fontId="3" type="noConversion"/>
  </si>
  <si>
    <t>핀베이커리</t>
    <phoneticPr fontId="3" type="noConversion"/>
  </si>
  <si>
    <t>26년 1월</t>
    <phoneticPr fontId="3" type="noConversion"/>
  </si>
  <si>
    <t>굽네치킨 다산중앙점</t>
    <phoneticPr fontId="3" type="noConversion"/>
  </si>
  <si>
    <t>엘에스한방병원</t>
    <phoneticPr fontId="3" type="noConversion"/>
  </si>
  <si>
    <t>26년 3월</t>
    <phoneticPr fontId="3" type="noConversion"/>
  </si>
  <si>
    <t>㈜미래로물류서비스</t>
    <phoneticPr fontId="3" type="noConversion"/>
  </si>
  <si>
    <t>기부 인증 프로그램 누적 가입 현황 (동부)</t>
    <phoneticPr fontId="3" type="noConversion"/>
  </si>
  <si>
    <t>기부 인증 프로그램 누적 가입 현황 (서부)</t>
    <phoneticPr fontId="3" type="noConversion"/>
  </si>
  <si>
    <t>기부 인증 프로그램 누적 가입 현황 (남부)</t>
    <phoneticPr fontId="3" type="noConversion"/>
  </si>
  <si>
    <t>기부 인증 프로그램 누적 가입 현황 (북부)</t>
    <phoneticPr fontId="3" type="noConversion"/>
  </si>
  <si>
    <t>㈜크로바</t>
  </si>
  <si>
    <t>2026.01.15</t>
  </si>
  <si>
    <t>더로스터스커피</t>
  </si>
  <si>
    <t>㈜엘케이베이크웨어</t>
  </si>
  <si>
    <t>㈜제이엠푸드</t>
  </si>
  <si>
    <t>비케이네트워크㈜</t>
  </si>
  <si>
    <t>안씨고집</t>
  </si>
  <si>
    <t>소보심</t>
  </si>
  <si>
    <t>달다곰이 덕소점</t>
  </si>
  <si>
    <t>행복한치과의원</t>
  </si>
  <si>
    <t>2025.07.17</t>
  </si>
  <si>
    <t>파리바게트 덕소도심점</t>
  </si>
  <si>
    <t>박성구과자점</t>
  </si>
  <si>
    <t>고기예술이야</t>
  </si>
  <si>
    <t>2026.01.20</t>
  </si>
  <si>
    <t>㈜그린나래</t>
  </si>
  <si>
    <t>(유)으뜸주류</t>
  </si>
  <si>
    <t>㈜동성이피에스</t>
  </si>
  <si>
    <t>㈜중산시스템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</si>
</sst>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5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indexed="64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medium">
        <color rgb="FF000000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/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double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</borders>
  <cellStyleXfs count="5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horizontal="left" vertical="top"/>
    </xf>
  </cellStyleXfs>
  <cellXfs count="46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41" fontId="7" fillId="5" borderId="37" xfId="1" applyFont="1" applyFill="1" applyBorder="1">
      <alignment vertical="center"/>
    </xf>
    <xf numFmtId="41" fontId="7" fillId="5" borderId="38" xfId="1" applyFont="1" applyFill="1" applyBorder="1">
      <alignment vertical="center"/>
    </xf>
    <xf numFmtId="41" fontId="7" fillId="5" borderId="36" xfId="1" applyFont="1" applyFill="1" applyBorder="1">
      <alignment vertical="center"/>
    </xf>
    <xf numFmtId="0" fontId="6" fillId="4" borderId="48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41" fontId="7" fillId="0" borderId="39" xfId="1" applyFont="1" applyFill="1" applyBorder="1">
      <alignment vertical="center"/>
    </xf>
    <xf numFmtId="41" fontId="7" fillId="0" borderId="30" xfId="1" applyFont="1" applyFill="1" applyBorder="1">
      <alignment vertical="center"/>
    </xf>
    <xf numFmtId="41" fontId="7" fillId="4" borderId="56" xfId="1" applyFont="1" applyFill="1" applyBorder="1">
      <alignment vertical="center"/>
    </xf>
    <xf numFmtId="41" fontId="7" fillId="4" borderId="57" xfId="1" applyFont="1" applyFill="1" applyBorder="1">
      <alignment vertical="center"/>
    </xf>
    <xf numFmtId="41" fontId="7" fillId="4" borderId="0" xfId="1" applyFont="1" applyFill="1" applyBorder="1">
      <alignment vertical="center"/>
    </xf>
    <xf numFmtId="41" fontId="7" fillId="4" borderId="58" xfId="1" applyFont="1" applyFill="1" applyBorder="1">
      <alignment vertical="center"/>
    </xf>
    <xf numFmtId="41" fontId="7" fillId="4" borderId="59" xfId="1" applyFont="1" applyFill="1" applyBorder="1">
      <alignment vertical="center"/>
    </xf>
    <xf numFmtId="0" fontId="6" fillId="0" borderId="61" xfId="0" applyFont="1" applyBorder="1" applyAlignment="1">
      <alignment horizontal="center" vertical="center"/>
    </xf>
    <xf numFmtId="41" fontId="7" fillId="5" borderId="11" xfId="1" applyFont="1" applyFill="1" applyBorder="1">
      <alignment vertical="center"/>
    </xf>
    <xf numFmtId="41" fontId="7" fillId="5" borderId="62" xfId="1" applyFont="1" applyFill="1" applyBorder="1">
      <alignment vertical="center"/>
    </xf>
    <xf numFmtId="41" fontId="7" fillId="5" borderId="63" xfId="1" applyFont="1" applyFill="1" applyBorder="1">
      <alignment vertical="center"/>
    </xf>
    <xf numFmtId="41" fontId="7" fillId="0" borderId="14" xfId="1" applyFont="1" applyFill="1" applyBorder="1">
      <alignment vertical="center"/>
    </xf>
    <xf numFmtId="41" fontId="7" fillId="0" borderId="15" xfId="1" applyFont="1" applyFill="1" applyBorder="1">
      <alignment vertical="center"/>
    </xf>
    <xf numFmtId="0" fontId="6" fillId="4" borderId="61" xfId="0" applyFont="1" applyFill="1" applyBorder="1" applyAlignment="1">
      <alignment horizontal="center" vertical="center"/>
    </xf>
    <xf numFmtId="41" fontId="7" fillId="4" borderId="14" xfId="1" applyFont="1" applyFill="1" applyBorder="1">
      <alignment vertical="center"/>
    </xf>
    <xf numFmtId="41" fontId="7" fillId="4" borderId="15" xfId="1" applyFont="1" applyFill="1" applyBorder="1">
      <alignment vertical="center"/>
    </xf>
    <xf numFmtId="41" fontId="7" fillId="5" borderId="56" xfId="1" applyFont="1" applyFill="1" applyBorder="1">
      <alignment vertical="center"/>
    </xf>
    <xf numFmtId="41" fontId="7" fillId="5" borderId="57" xfId="1" applyFont="1" applyFill="1" applyBorder="1">
      <alignment vertical="center"/>
    </xf>
    <xf numFmtId="41" fontId="7" fillId="5" borderId="0" xfId="1" applyFont="1" applyFill="1" applyBorder="1">
      <alignment vertical="center"/>
    </xf>
    <xf numFmtId="0" fontId="6" fillId="4" borderId="66" xfId="0" applyFont="1" applyFill="1" applyBorder="1" applyAlignment="1">
      <alignment horizontal="center" vertical="center"/>
    </xf>
    <xf numFmtId="41" fontId="7" fillId="4" borderId="67" xfId="1" applyFont="1" applyFill="1" applyBorder="1">
      <alignment vertical="center"/>
    </xf>
    <xf numFmtId="41" fontId="7" fillId="4" borderId="68" xfId="1" applyFont="1" applyFill="1" applyBorder="1">
      <alignment vertical="center"/>
    </xf>
    <xf numFmtId="41" fontId="7" fillId="4" borderId="69" xfId="1" applyFont="1" applyFill="1" applyBorder="1">
      <alignment vertical="center"/>
    </xf>
    <xf numFmtId="41" fontId="7" fillId="4" borderId="70" xfId="1" applyFont="1" applyFill="1" applyBorder="1">
      <alignment vertical="center"/>
    </xf>
    <xf numFmtId="41" fontId="7" fillId="4" borderId="71" xfId="1" applyFont="1" applyFill="1" applyBorder="1">
      <alignment vertical="center"/>
    </xf>
    <xf numFmtId="0" fontId="6" fillId="0" borderId="66" xfId="0" applyFont="1" applyBorder="1" applyAlignment="1">
      <alignment horizontal="center" vertical="center"/>
    </xf>
    <xf numFmtId="41" fontId="7" fillId="0" borderId="67" xfId="1" applyFont="1" applyFill="1" applyBorder="1">
      <alignment vertical="center"/>
    </xf>
    <xf numFmtId="41" fontId="7" fillId="0" borderId="68" xfId="1" applyFont="1" applyFill="1" applyBorder="1">
      <alignment vertical="center"/>
    </xf>
    <xf numFmtId="41" fontId="7" fillId="0" borderId="69" xfId="1" applyFont="1" applyFill="1" applyBorder="1">
      <alignment vertical="center"/>
    </xf>
    <xf numFmtId="41" fontId="7" fillId="0" borderId="70" xfId="1" applyFont="1" applyFill="1" applyBorder="1">
      <alignment vertical="center"/>
    </xf>
    <xf numFmtId="41" fontId="7" fillId="0" borderId="71" xfId="1" applyFont="1" applyFill="1" applyBorder="1">
      <alignment vertical="center"/>
    </xf>
    <xf numFmtId="0" fontId="6" fillId="6" borderId="61" xfId="0" applyFont="1" applyFill="1" applyBorder="1" applyAlignment="1">
      <alignment horizontal="center" vertical="center"/>
    </xf>
    <xf numFmtId="0" fontId="6" fillId="6" borderId="48" xfId="0" applyFont="1" applyFill="1" applyBorder="1" applyAlignment="1">
      <alignment horizontal="center" vertical="center"/>
    </xf>
    <xf numFmtId="41" fontId="7" fillId="6" borderId="11" xfId="1" applyFont="1" applyFill="1" applyBorder="1">
      <alignment vertical="center"/>
    </xf>
    <xf numFmtId="41" fontId="7" fillId="6" borderId="62" xfId="1" applyFont="1" applyFill="1" applyBorder="1">
      <alignment vertical="center"/>
    </xf>
    <xf numFmtId="41" fontId="7" fillId="6" borderId="63" xfId="1" applyFont="1" applyFill="1" applyBorder="1">
      <alignment vertical="center"/>
    </xf>
    <xf numFmtId="41" fontId="7" fillId="6" borderId="14" xfId="1" applyFont="1" applyFill="1" applyBorder="1">
      <alignment vertical="center"/>
    </xf>
    <xf numFmtId="41" fontId="7" fillId="6" borderId="15" xfId="1" applyFont="1" applyFill="1" applyBorder="1">
      <alignment vertical="center"/>
    </xf>
    <xf numFmtId="41" fontId="7" fillId="6" borderId="37" xfId="1" applyFont="1" applyFill="1" applyBorder="1">
      <alignment vertical="center"/>
    </xf>
    <xf numFmtId="41" fontId="7" fillId="6" borderId="38" xfId="1" applyFont="1" applyFill="1" applyBorder="1">
      <alignment vertical="center"/>
    </xf>
    <xf numFmtId="41" fontId="7" fillId="6" borderId="36" xfId="1" applyFont="1" applyFill="1" applyBorder="1">
      <alignment vertical="center"/>
    </xf>
    <xf numFmtId="41" fontId="7" fillId="6" borderId="39" xfId="1" applyFont="1" applyFill="1" applyBorder="1">
      <alignment vertical="center"/>
    </xf>
    <xf numFmtId="41" fontId="7" fillId="6" borderId="30" xfId="1" applyFont="1" applyFill="1" applyBorder="1">
      <alignment vertical="center"/>
    </xf>
    <xf numFmtId="0" fontId="6" fillId="6" borderId="80" xfId="0" applyFont="1" applyFill="1" applyBorder="1" applyAlignment="1">
      <alignment horizontal="center" vertical="center"/>
    </xf>
    <xf numFmtId="41" fontId="7" fillId="6" borderId="81" xfId="1" applyFont="1" applyFill="1" applyBorder="1">
      <alignment vertical="center"/>
    </xf>
    <xf numFmtId="41" fontId="7" fillId="6" borderId="82" xfId="1" applyFont="1" applyFill="1" applyBorder="1">
      <alignment vertical="center"/>
    </xf>
    <xf numFmtId="41" fontId="7" fillId="6" borderId="83" xfId="1" applyFont="1" applyFill="1" applyBorder="1">
      <alignment vertical="center"/>
    </xf>
    <xf numFmtId="41" fontId="7" fillId="6" borderId="84" xfId="1" applyFont="1" applyFill="1" applyBorder="1">
      <alignment vertical="center"/>
    </xf>
    <xf numFmtId="41" fontId="7" fillId="6" borderId="85" xfId="1" applyFont="1" applyFill="1" applyBorder="1">
      <alignment vertical="center"/>
    </xf>
    <xf numFmtId="41" fontId="7" fillId="4" borderId="11" xfId="1" applyFont="1" applyFill="1" applyBorder="1">
      <alignment vertical="center"/>
    </xf>
    <xf numFmtId="41" fontId="7" fillId="4" borderId="62" xfId="1" applyFont="1" applyFill="1" applyBorder="1">
      <alignment vertical="center"/>
    </xf>
    <xf numFmtId="41" fontId="7" fillId="4" borderId="63" xfId="1" applyFont="1" applyFill="1" applyBorder="1">
      <alignment vertical="center"/>
    </xf>
    <xf numFmtId="41" fontId="7" fillId="0" borderId="11" xfId="1" applyFont="1" applyFill="1" applyBorder="1">
      <alignment vertical="center"/>
    </xf>
    <xf numFmtId="41" fontId="7" fillId="0" borderId="62" xfId="1" applyFont="1" applyFill="1" applyBorder="1">
      <alignment vertical="center"/>
    </xf>
    <xf numFmtId="41" fontId="7" fillId="0" borderId="63" xfId="1" applyFont="1" applyFill="1" applyBorder="1">
      <alignment vertical="center"/>
    </xf>
    <xf numFmtId="41" fontId="7" fillId="0" borderId="37" xfId="1" applyFont="1" applyFill="1" applyBorder="1">
      <alignment vertical="center"/>
    </xf>
    <xf numFmtId="41" fontId="7" fillId="0" borderId="38" xfId="1" applyFont="1" applyFill="1" applyBorder="1">
      <alignment vertical="center"/>
    </xf>
    <xf numFmtId="41" fontId="7" fillId="0" borderId="36" xfId="1" applyFont="1" applyFill="1" applyBorder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0" fillId="2" borderId="92" xfId="0" applyFont="1" applyFill="1" applyBorder="1" applyAlignment="1">
      <alignment horizontal="center" vertical="center"/>
    </xf>
    <xf numFmtId="0" fontId="10" fillId="2" borderId="9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4" xfId="0" applyFont="1" applyFill="1" applyBorder="1" applyAlignment="1">
      <alignment horizontal="center" vertical="center"/>
    </xf>
    <xf numFmtId="0" fontId="10" fillId="7" borderId="92" xfId="0" applyFont="1" applyFill="1" applyBorder="1" applyAlignment="1">
      <alignment horizontal="center" vertical="center"/>
    </xf>
    <xf numFmtId="0" fontId="10" fillId="7" borderId="93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64" xfId="0" applyFont="1" applyFill="1" applyBorder="1" applyAlignment="1">
      <alignment horizontal="center" vertical="center"/>
    </xf>
    <xf numFmtId="176" fontId="10" fillId="6" borderId="94" xfId="0" applyNumberFormat="1" applyFont="1" applyFill="1" applyBorder="1" applyAlignment="1">
      <alignment horizontal="center" vertical="center"/>
    </xf>
    <xf numFmtId="177" fontId="10" fillId="6" borderId="95" xfId="1" applyNumberFormat="1" applyFont="1" applyFill="1" applyBorder="1" applyAlignment="1">
      <alignment vertical="center"/>
    </xf>
    <xf numFmtId="177" fontId="10" fillId="6" borderId="96" xfId="1" applyNumberFormat="1" applyFont="1" applyFill="1" applyBorder="1" applyAlignment="1">
      <alignment vertical="center"/>
    </xf>
    <xf numFmtId="177" fontId="11" fillId="6" borderId="97" xfId="1" applyNumberFormat="1" applyFont="1" applyFill="1" applyBorder="1" applyAlignment="1">
      <alignment vertical="center" wrapText="1"/>
    </xf>
    <xf numFmtId="177" fontId="11" fillId="6" borderId="98" xfId="1" applyNumberFormat="1" applyFont="1" applyFill="1" applyBorder="1" applyAlignment="1">
      <alignment vertical="center" wrapText="1"/>
    </xf>
    <xf numFmtId="177" fontId="11" fillId="6" borderId="99" xfId="1" applyNumberFormat="1" applyFont="1" applyFill="1" applyBorder="1" applyAlignment="1">
      <alignment vertical="center" wrapText="1"/>
    </xf>
    <xf numFmtId="177" fontId="10" fillId="8" borderId="101" xfId="1" applyNumberFormat="1" applyFont="1" applyFill="1" applyBorder="1" applyAlignment="1">
      <alignment vertical="center"/>
    </xf>
    <xf numFmtId="177" fontId="12" fillId="0" borderId="102" xfId="1" applyNumberFormat="1" applyFont="1" applyBorder="1" applyAlignment="1">
      <alignment vertical="center" wrapText="1"/>
    </xf>
    <xf numFmtId="177" fontId="12" fillId="0" borderId="103" xfId="1" applyNumberFormat="1" applyFont="1" applyBorder="1" applyAlignment="1">
      <alignment vertical="center" wrapText="1"/>
    </xf>
    <xf numFmtId="177" fontId="12" fillId="0" borderId="105" xfId="1" applyNumberFormat="1" applyFont="1" applyBorder="1" applyAlignment="1">
      <alignment vertical="center" wrapText="1"/>
    </xf>
    <xf numFmtId="177" fontId="12" fillId="0" borderId="106" xfId="1" applyNumberFormat="1" applyFont="1" applyBorder="1" applyAlignment="1">
      <alignment vertical="center" wrapText="1"/>
    </xf>
    <xf numFmtId="0" fontId="10" fillId="9" borderId="92" xfId="0" applyFont="1" applyFill="1" applyBorder="1" applyAlignment="1">
      <alignment horizontal="center" vertical="center"/>
    </xf>
    <xf numFmtId="0" fontId="10" fillId="9" borderId="93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0" fontId="10" fillId="9" borderId="64" xfId="0" applyFont="1" applyFill="1" applyBorder="1" applyAlignment="1">
      <alignment horizontal="center" vertical="center"/>
    </xf>
    <xf numFmtId="176" fontId="10" fillId="9" borderId="100" xfId="0" applyNumberFormat="1" applyFont="1" applyFill="1" applyBorder="1" applyAlignment="1">
      <alignment horizontal="center" vertical="center"/>
    </xf>
    <xf numFmtId="176" fontId="10" fillId="9" borderId="127" xfId="0" applyNumberFormat="1" applyFont="1" applyFill="1" applyBorder="1" applyAlignment="1">
      <alignment horizontal="center" vertical="center"/>
    </xf>
    <xf numFmtId="177" fontId="10" fillId="9" borderId="54" xfId="1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177" fontId="11" fillId="6" borderId="135" xfId="1" applyNumberFormat="1" applyFont="1" applyFill="1" applyBorder="1" applyAlignment="1">
      <alignment vertical="center" wrapText="1"/>
    </xf>
    <xf numFmtId="177" fontId="12" fillId="0" borderId="136" xfId="1" applyNumberFormat="1" applyFont="1" applyBorder="1" applyAlignment="1">
      <alignment vertical="center" wrapText="1"/>
    </xf>
    <xf numFmtId="177" fontId="12" fillId="0" borderId="108" xfId="1" applyNumberFormat="1" applyFont="1" applyBorder="1" applyAlignment="1">
      <alignment vertical="center" wrapText="1"/>
    </xf>
    <xf numFmtId="177" fontId="10" fillId="9" borderId="137" xfId="1" applyNumberFormat="1" applyFont="1" applyFill="1" applyBorder="1" applyAlignment="1">
      <alignment vertical="center"/>
    </xf>
    <xf numFmtId="177" fontId="12" fillId="0" borderId="138" xfId="1" applyNumberFormat="1" applyFont="1" applyBorder="1" applyAlignment="1">
      <alignment vertical="center" wrapText="1"/>
    </xf>
    <xf numFmtId="177" fontId="12" fillId="0" borderId="131" xfId="1" applyNumberFormat="1" applyFont="1" applyBorder="1" applyAlignment="1">
      <alignment vertical="center" wrapText="1"/>
    </xf>
    <xf numFmtId="177" fontId="12" fillId="0" borderId="132" xfId="1" applyNumberFormat="1" applyFont="1" applyBorder="1" applyAlignment="1">
      <alignment vertical="center" wrapText="1"/>
    </xf>
    <xf numFmtId="0" fontId="10" fillId="9" borderId="139" xfId="0" applyFont="1" applyFill="1" applyBorder="1" applyAlignment="1">
      <alignment horizontal="center" vertical="center"/>
    </xf>
    <xf numFmtId="176" fontId="10" fillId="6" borderId="139" xfId="0" applyNumberFormat="1" applyFont="1" applyFill="1" applyBorder="1" applyAlignment="1">
      <alignment horizontal="center" vertical="center"/>
    </xf>
    <xf numFmtId="177" fontId="10" fillId="6" borderId="139" xfId="1" applyNumberFormat="1" applyFont="1" applyFill="1" applyBorder="1" applyAlignment="1">
      <alignment vertical="center"/>
    </xf>
    <xf numFmtId="177" fontId="11" fillId="6" borderId="139" xfId="1" applyNumberFormat="1" applyFont="1" applyFill="1" applyBorder="1" applyAlignment="1">
      <alignment vertical="center" wrapText="1"/>
    </xf>
    <xf numFmtId="0" fontId="10" fillId="9" borderId="144" xfId="0" applyFont="1" applyFill="1" applyBorder="1" applyAlignment="1">
      <alignment horizontal="center" vertical="center"/>
    </xf>
    <xf numFmtId="177" fontId="11" fillId="6" borderId="144" xfId="1" applyNumberFormat="1" applyFont="1" applyFill="1" applyBorder="1" applyAlignment="1">
      <alignment vertical="center" wrapText="1"/>
    </xf>
    <xf numFmtId="41" fontId="13" fillId="5" borderId="62" xfId="1" applyFont="1" applyFill="1" applyBorder="1">
      <alignment vertical="center"/>
    </xf>
    <xf numFmtId="41" fontId="13" fillId="5" borderId="57" xfId="1" applyFont="1" applyFill="1" applyBorder="1">
      <alignment vertical="center"/>
    </xf>
    <xf numFmtId="176" fontId="14" fillId="0" borderId="110" xfId="0" applyNumberFormat="1" applyFont="1" applyBorder="1" applyAlignment="1">
      <alignment horizontal="center" vertical="center"/>
    </xf>
    <xf numFmtId="177" fontId="14" fillId="0" borderId="111" xfId="1" applyNumberFormat="1" applyFont="1" applyFill="1" applyBorder="1" applyAlignment="1">
      <alignment vertical="center"/>
    </xf>
    <xf numFmtId="177" fontId="14" fillId="0" borderId="112" xfId="1" applyNumberFormat="1" applyFont="1" applyFill="1" applyBorder="1" applyAlignment="1">
      <alignment vertical="center"/>
    </xf>
    <xf numFmtId="177" fontId="15" fillId="0" borderId="113" xfId="1" applyNumberFormat="1" applyFont="1" applyFill="1" applyBorder="1" applyAlignment="1">
      <alignment vertical="center" wrapText="1"/>
    </xf>
    <xf numFmtId="177" fontId="15" fillId="0" borderId="114" xfId="1" applyNumberFormat="1" applyFont="1" applyFill="1" applyBorder="1" applyAlignment="1">
      <alignment vertical="center" wrapText="1"/>
    </xf>
    <xf numFmtId="177" fontId="15" fillId="0" borderId="115" xfId="1" applyNumberFormat="1" applyFont="1" applyFill="1" applyBorder="1" applyAlignment="1">
      <alignment vertical="center" wrapText="1"/>
    </xf>
    <xf numFmtId="177" fontId="15" fillId="0" borderId="116" xfId="1" applyNumberFormat="1" applyFont="1" applyFill="1" applyBorder="1" applyAlignment="1">
      <alignment vertical="center" wrapText="1"/>
    </xf>
    <xf numFmtId="0" fontId="15" fillId="0" borderId="0" xfId="0" applyFont="1">
      <alignment vertical="center"/>
    </xf>
    <xf numFmtId="176" fontId="14" fillId="0" borderId="139" xfId="0" applyNumberFormat="1" applyFont="1" applyBorder="1" applyAlignment="1">
      <alignment horizontal="center" vertical="center"/>
    </xf>
    <xf numFmtId="177" fontId="14" fillId="0" borderId="139" xfId="1" applyNumberFormat="1" applyFont="1" applyFill="1" applyBorder="1" applyAlignment="1">
      <alignment vertical="center"/>
    </xf>
    <xf numFmtId="177" fontId="15" fillId="0" borderId="139" xfId="1" applyNumberFormat="1" applyFont="1" applyFill="1" applyBorder="1" applyAlignment="1">
      <alignment vertical="center" wrapText="1"/>
    </xf>
    <xf numFmtId="177" fontId="15" fillId="0" borderId="144" xfId="1" applyNumberFormat="1" applyFont="1" applyFill="1" applyBorder="1" applyAlignment="1">
      <alignment vertical="center" wrapText="1"/>
    </xf>
    <xf numFmtId="176" fontId="14" fillId="2" borderId="117" xfId="0" applyNumberFormat="1" applyFont="1" applyFill="1" applyBorder="1" applyAlignment="1">
      <alignment horizontal="center" vertical="center"/>
    </xf>
    <xf numFmtId="41" fontId="14" fillId="5" borderId="118" xfId="1" applyFont="1" applyFill="1" applyBorder="1" applyAlignment="1">
      <alignment horizontal="center" vertical="center"/>
    </xf>
    <xf numFmtId="177" fontId="14" fillId="8" borderId="119" xfId="1" applyNumberFormat="1" applyFont="1" applyFill="1" applyBorder="1" applyAlignment="1">
      <alignment vertical="center"/>
    </xf>
    <xf numFmtId="41" fontId="15" fillId="5" borderId="120" xfId="1" applyFont="1" applyFill="1" applyBorder="1" applyAlignment="1">
      <alignment horizontal="right" vertical="center" wrapText="1"/>
    </xf>
    <xf numFmtId="41" fontId="15" fillId="5" borderId="121" xfId="1" applyFont="1" applyFill="1" applyBorder="1" applyAlignment="1">
      <alignment horizontal="right" vertical="center" wrapText="1"/>
    </xf>
    <xf numFmtId="41" fontId="15" fillId="5" borderId="122" xfId="1" applyFont="1" applyFill="1" applyBorder="1" applyAlignment="1">
      <alignment horizontal="right" vertical="center" wrapText="1"/>
    </xf>
    <xf numFmtId="176" fontId="14" fillId="7" borderId="117" xfId="0" applyNumberFormat="1" applyFont="1" applyFill="1" applyBorder="1" applyAlignment="1">
      <alignment horizontal="center" vertical="center"/>
    </xf>
    <xf numFmtId="176" fontId="14" fillId="9" borderId="139" xfId="0" applyNumberFormat="1" applyFont="1" applyFill="1" applyBorder="1" applyAlignment="1">
      <alignment horizontal="center" vertical="center"/>
    </xf>
    <xf numFmtId="41" fontId="14" fillId="5" borderId="139" xfId="1" applyFont="1" applyFill="1" applyBorder="1" applyAlignment="1">
      <alignment horizontal="center" vertical="center"/>
    </xf>
    <xf numFmtId="177" fontId="14" fillId="8" borderId="139" xfId="1" applyNumberFormat="1" applyFont="1" applyFill="1" applyBorder="1" applyAlignment="1">
      <alignment vertical="center"/>
    </xf>
    <xf numFmtId="41" fontId="15" fillId="5" borderId="139" xfId="1" applyFont="1" applyFill="1" applyBorder="1" applyAlignment="1">
      <alignment horizontal="right" vertical="center" wrapText="1"/>
    </xf>
    <xf numFmtId="176" fontId="14" fillId="2" borderId="100" xfId="0" applyNumberFormat="1" applyFont="1" applyFill="1" applyBorder="1" applyAlignment="1">
      <alignment horizontal="center" vertical="center"/>
    </xf>
    <xf numFmtId="41" fontId="14" fillId="5" borderId="54" xfId="1" applyFont="1" applyFill="1" applyBorder="1" applyAlignment="1">
      <alignment horizontal="center" vertical="center"/>
    </xf>
    <xf numFmtId="177" fontId="14" fillId="8" borderId="101" xfId="1" applyNumberFormat="1" applyFont="1" applyFill="1" applyBorder="1" applyAlignment="1">
      <alignment vertical="center"/>
    </xf>
    <xf numFmtId="41" fontId="15" fillId="5" borderId="123" xfId="1" applyFont="1" applyFill="1" applyBorder="1" applyAlignment="1">
      <alignment horizontal="right" vertical="center" wrapText="1"/>
    </xf>
    <xf numFmtId="41" fontId="15" fillId="5" borderId="106" xfId="1" applyFont="1" applyFill="1" applyBorder="1" applyAlignment="1">
      <alignment horizontal="right" vertical="center" wrapText="1"/>
    </xf>
    <xf numFmtId="41" fontId="15" fillId="5" borderId="108" xfId="1" applyFont="1" applyFill="1" applyBorder="1" applyAlignment="1">
      <alignment horizontal="right" vertical="center" wrapText="1"/>
    </xf>
    <xf numFmtId="176" fontId="14" fillId="7" borderId="100" xfId="0" applyNumberFormat="1" applyFont="1" applyFill="1" applyBorder="1" applyAlignment="1">
      <alignment horizontal="center" vertical="center"/>
    </xf>
    <xf numFmtId="41" fontId="15" fillId="5" borderId="144" xfId="1" applyFont="1" applyFill="1" applyBorder="1" applyAlignment="1">
      <alignment horizontal="right" vertical="center" wrapText="1"/>
    </xf>
    <xf numFmtId="176" fontId="14" fillId="2" borderId="109" xfId="0" applyNumberFormat="1" applyFont="1" applyFill="1" applyBorder="1" applyAlignment="1">
      <alignment horizontal="center" vertical="center"/>
    </xf>
    <xf numFmtId="41" fontId="14" fillId="5" borderId="91" xfId="1" applyFont="1" applyFill="1" applyBorder="1" applyAlignment="1">
      <alignment horizontal="center" vertical="center"/>
    </xf>
    <xf numFmtId="41" fontId="15" fillId="5" borderId="124" xfId="1" applyFont="1" applyFill="1" applyBorder="1" applyAlignment="1">
      <alignment horizontal="right" vertical="center" wrapText="1"/>
    </xf>
    <xf numFmtId="41" fontId="15" fillId="5" borderId="125" xfId="1" applyFont="1" applyFill="1" applyBorder="1" applyAlignment="1">
      <alignment horizontal="right" vertical="center" wrapText="1"/>
    </xf>
    <xf numFmtId="41" fontId="15" fillId="5" borderId="126" xfId="1" applyFont="1" applyFill="1" applyBorder="1" applyAlignment="1">
      <alignment horizontal="right" vertical="center" wrapText="1"/>
    </xf>
    <xf numFmtId="176" fontId="14" fillId="7" borderId="109" xfId="0" applyNumberFormat="1" applyFont="1" applyFill="1" applyBorder="1" applyAlignment="1">
      <alignment horizontal="center" vertical="center"/>
    </xf>
    <xf numFmtId="41" fontId="14" fillId="10" borderId="139" xfId="1" applyFont="1" applyFill="1" applyBorder="1" applyAlignment="1">
      <alignment horizontal="center" vertical="center"/>
    </xf>
    <xf numFmtId="176" fontId="14" fillId="0" borderId="111" xfId="1" applyNumberFormat="1" applyFont="1" applyFill="1" applyBorder="1" applyAlignment="1">
      <alignment horizontal="right" vertical="center"/>
    </xf>
    <xf numFmtId="176" fontId="14" fillId="0" borderId="112" xfId="1" applyNumberFormat="1" applyFont="1" applyFill="1" applyBorder="1" applyAlignment="1">
      <alignment vertical="center"/>
    </xf>
    <xf numFmtId="176" fontId="15" fillId="0" borderId="113" xfId="1" applyNumberFormat="1" applyFont="1" applyFill="1" applyBorder="1" applyAlignment="1">
      <alignment horizontal="right" vertical="center" wrapText="1"/>
    </xf>
    <xf numFmtId="176" fontId="15" fillId="0" borderId="114" xfId="1" applyNumberFormat="1" applyFont="1" applyFill="1" applyBorder="1" applyAlignment="1">
      <alignment horizontal="right" vertical="center" wrapText="1"/>
    </xf>
    <xf numFmtId="176" fontId="15" fillId="0" borderId="115" xfId="1" applyNumberFormat="1" applyFont="1" applyFill="1" applyBorder="1" applyAlignment="1">
      <alignment horizontal="right" vertical="center" wrapText="1"/>
    </xf>
    <xf numFmtId="176" fontId="15" fillId="0" borderId="116" xfId="1" applyNumberFormat="1" applyFont="1" applyFill="1" applyBorder="1" applyAlignment="1">
      <alignment horizontal="right" vertical="center" wrapText="1"/>
    </xf>
    <xf numFmtId="176" fontId="14" fillId="0" borderId="139" xfId="1" applyNumberFormat="1" applyFont="1" applyFill="1" applyBorder="1" applyAlignment="1">
      <alignment vertical="center"/>
    </xf>
    <xf numFmtId="176" fontId="15" fillId="0" borderId="139" xfId="1" applyNumberFormat="1" applyFont="1" applyFill="1" applyBorder="1" applyAlignment="1">
      <alignment horizontal="right" vertical="center" wrapText="1"/>
    </xf>
    <xf numFmtId="176" fontId="15" fillId="0" borderId="144" xfId="1" applyNumberFormat="1" applyFont="1" applyFill="1" applyBorder="1" applyAlignment="1">
      <alignment horizontal="right" vertical="center" wrapText="1"/>
    </xf>
    <xf numFmtId="41" fontId="14" fillId="5" borderId="118" xfId="3" applyFont="1" applyFill="1" applyBorder="1" applyAlignment="1">
      <alignment horizontal="center" vertical="center"/>
    </xf>
    <xf numFmtId="176" fontId="14" fillId="2" borderId="127" xfId="0" applyNumberFormat="1" applyFont="1" applyFill="1" applyBorder="1" applyAlignment="1">
      <alignment horizontal="center" vertical="center"/>
    </xf>
    <xf numFmtId="41" fontId="14" fillId="5" borderId="128" xfId="1" applyFont="1" applyFill="1" applyBorder="1" applyAlignment="1">
      <alignment horizontal="center" vertical="center"/>
    </xf>
    <xf numFmtId="177" fontId="14" fillId="8" borderId="129" xfId="1" applyNumberFormat="1" applyFont="1" applyFill="1" applyBorder="1" applyAlignment="1">
      <alignment vertical="center"/>
    </xf>
    <xf numFmtId="41" fontId="15" fillId="5" borderId="130" xfId="1" applyFont="1" applyFill="1" applyBorder="1" applyAlignment="1">
      <alignment horizontal="right" vertical="center" wrapText="1"/>
    </xf>
    <xf numFmtId="41" fontId="15" fillId="5" borderId="131" xfId="1" applyFont="1" applyFill="1" applyBorder="1" applyAlignment="1">
      <alignment horizontal="right" vertical="center" wrapText="1"/>
    </xf>
    <xf numFmtId="41" fontId="15" fillId="5" borderId="132" xfId="1" applyFont="1" applyFill="1" applyBorder="1" applyAlignment="1">
      <alignment horizontal="right" vertical="center" wrapText="1"/>
    </xf>
    <xf numFmtId="176" fontId="14" fillId="7" borderId="127" xfId="0" applyNumberFormat="1" applyFont="1" applyFill="1" applyBorder="1" applyAlignment="1">
      <alignment horizontal="center" vertical="center"/>
    </xf>
    <xf numFmtId="176" fontId="14" fillId="9" borderId="146" xfId="0" applyNumberFormat="1" applyFont="1" applyFill="1" applyBorder="1" applyAlignment="1">
      <alignment horizontal="center" vertical="center"/>
    </xf>
    <xf numFmtId="41" fontId="14" fillId="5" borderId="146" xfId="1" applyFont="1" applyFill="1" applyBorder="1" applyAlignment="1">
      <alignment horizontal="center" vertical="center"/>
    </xf>
    <xf numFmtId="177" fontId="14" fillId="8" borderId="146" xfId="1" applyNumberFormat="1" applyFont="1" applyFill="1" applyBorder="1" applyAlignment="1">
      <alignment vertical="center"/>
    </xf>
    <xf numFmtId="41" fontId="15" fillId="5" borderId="146" xfId="1" applyFont="1" applyFill="1" applyBorder="1" applyAlignment="1">
      <alignment horizontal="right" vertical="center" wrapText="1"/>
    </xf>
    <xf numFmtId="41" fontId="15" fillId="5" borderId="147" xfId="1" applyFont="1" applyFill="1" applyBorder="1" applyAlignment="1">
      <alignment horizontal="right" vertical="center" wrapText="1"/>
    </xf>
    <xf numFmtId="41" fontId="14" fillId="5" borderId="139" xfId="10" applyFont="1" applyFill="1" applyBorder="1" applyAlignment="1">
      <alignment horizontal="center" vertical="center"/>
    </xf>
    <xf numFmtId="177" fontId="14" fillId="8" borderId="139" xfId="10" applyNumberFormat="1" applyFont="1" applyFill="1" applyBorder="1" applyAlignment="1">
      <alignment vertical="center"/>
    </xf>
    <xf numFmtId="41" fontId="15" fillId="5" borderId="139" xfId="10" applyFont="1" applyFill="1" applyBorder="1" applyAlignment="1">
      <alignment horizontal="right" vertical="center" wrapText="1"/>
    </xf>
    <xf numFmtId="177" fontId="14" fillId="8" borderId="101" xfId="10" applyNumberFormat="1" applyFont="1" applyFill="1" applyBorder="1" applyAlignment="1">
      <alignment vertical="center"/>
    </xf>
    <xf numFmtId="41" fontId="15" fillId="5" borderId="144" xfId="10" applyFont="1" applyFill="1" applyBorder="1" applyAlignment="1">
      <alignment horizontal="right" vertical="center" wrapText="1"/>
    </xf>
    <xf numFmtId="41" fontId="14" fillId="5" borderId="91" xfId="10" applyFont="1" applyFill="1" applyBorder="1" applyAlignment="1">
      <alignment horizontal="center" vertical="center"/>
    </xf>
    <xf numFmtId="41" fontId="15" fillId="5" borderId="124" xfId="10" applyFont="1" applyFill="1" applyBorder="1" applyAlignment="1">
      <alignment horizontal="right" vertical="center" wrapText="1"/>
    </xf>
    <xf numFmtId="41" fontId="15" fillId="5" borderId="125" xfId="10" applyFont="1" applyFill="1" applyBorder="1" applyAlignment="1">
      <alignment horizontal="right" vertical="center" wrapText="1"/>
    </xf>
    <xf numFmtId="41" fontId="15" fillId="5" borderId="126" xfId="10" applyFont="1" applyFill="1" applyBorder="1" applyAlignment="1">
      <alignment horizontal="right" vertical="center" wrapText="1"/>
    </xf>
    <xf numFmtId="41" fontId="15" fillId="5" borderId="139" xfId="1" applyFont="1" applyFill="1" applyBorder="1" applyAlignment="1">
      <alignment horizontal="center" vertical="center"/>
    </xf>
    <xf numFmtId="41" fontId="15" fillId="5" borderId="144" xfId="1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41" fontId="13" fillId="5" borderId="25" xfId="1" applyFont="1" applyFill="1" applyBorder="1">
      <alignment vertical="center"/>
    </xf>
    <xf numFmtId="41" fontId="13" fillId="5" borderId="26" xfId="1" applyFont="1" applyFill="1" applyBorder="1">
      <alignment vertical="center"/>
    </xf>
    <xf numFmtId="41" fontId="13" fillId="5" borderId="27" xfId="1" applyFont="1" applyFill="1" applyBorder="1">
      <alignment vertical="center"/>
    </xf>
    <xf numFmtId="41" fontId="13" fillId="4" borderId="28" xfId="1" applyFont="1" applyFill="1" applyBorder="1">
      <alignment vertical="center"/>
    </xf>
    <xf numFmtId="41" fontId="13" fillId="4" borderId="29" xfId="1" applyFont="1" applyFill="1" applyBorder="1">
      <alignment vertical="center"/>
    </xf>
    <xf numFmtId="41" fontId="13" fillId="4" borderId="25" xfId="1" applyFont="1" applyFill="1" applyBorder="1">
      <alignment vertical="center"/>
    </xf>
    <xf numFmtId="41" fontId="13" fillId="4" borderId="26" xfId="1" applyFont="1" applyFill="1" applyBorder="1">
      <alignment vertical="center"/>
    </xf>
    <xf numFmtId="41" fontId="13" fillId="4" borderId="27" xfId="1" applyFont="1" applyFill="1" applyBorder="1">
      <alignment vertical="center"/>
    </xf>
    <xf numFmtId="0" fontId="17" fillId="4" borderId="55" xfId="0" applyFont="1" applyFill="1" applyBorder="1" applyAlignment="1">
      <alignment horizontal="center" vertical="center"/>
    </xf>
    <xf numFmtId="41" fontId="13" fillId="5" borderId="56" xfId="1" applyFont="1" applyFill="1" applyBorder="1">
      <alignment vertical="center"/>
    </xf>
    <xf numFmtId="41" fontId="13" fillId="5" borderId="0" xfId="1" applyFont="1" applyFill="1" applyBorder="1">
      <alignment vertical="center"/>
    </xf>
    <xf numFmtId="41" fontId="13" fillId="4" borderId="58" xfId="1" applyFont="1" applyFill="1" applyBorder="1">
      <alignment vertical="center"/>
    </xf>
    <xf numFmtId="41" fontId="13" fillId="4" borderId="59" xfId="1" applyFont="1" applyFill="1" applyBorder="1">
      <alignment vertical="center"/>
    </xf>
    <xf numFmtId="41" fontId="13" fillId="4" borderId="56" xfId="1" applyFont="1" applyFill="1" applyBorder="1">
      <alignment vertical="center"/>
    </xf>
    <xf numFmtId="41" fontId="13" fillId="4" borderId="57" xfId="1" applyFont="1" applyFill="1" applyBorder="1">
      <alignment vertical="center"/>
    </xf>
    <xf numFmtId="41" fontId="13" fillId="4" borderId="0" xfId="1" applyFont="1" applyFill="1" applyBorder="1">
      <alignment vertical="center"/>
    </xf>
    <xf numFmtId="0" fontId="17" fillId="4" borderId="72" xfId="0" applyFont="1" applyFill="1" applyBorder="1" applyAlignment="1">
      <alignment horizontal="center" vertical="center"/>
    </xf>
    <xf numFmtId="41" fontId="13" fillId="4" borderId="73" xfId="1" applyFont="1" applyFill="1" applyBorder="1">
      <alignment vertical="center"/>
    </xf>
    <xf numFmtId="41" fontId="13" fillId="4" borderId="74" xfId="1" applyFont="1" applyFill="1" applyBorder="1">
      <alignment vertical="center"/>
    </xf>
    <xf numFmtId="41" fontId="13" fillId="4" borderId="75" xfId="1" applyFont="1" applyFill="1" applyBorder="1">
      <alignment vertical="center"/>
    </xf>
    <xf numFmtId="41" fontId="13" fillId="4" borderId="76" xfId="1" applyFont="1" applyFill="1" applyBorder="1">
      <alignment vertical="center"/>
    </xf>
    <xf numFmtId="41" fontId="13" fillId="4" borderId="77" xfId="1" applyFont="1" applyFill="1" applyBorder="1">
      <alignment vertical="center"/>
    </xf>
    <xf numFmtId="0" fontId="17" fillId="0" borderId="61" xfId="0" applyFont="1" applyBorder="1" applyAlignment="1">
      <alignment horizontal="center" vertical="center"/>
    </xf>
    <xf numFmtId="41" fontId="13" fillId="5" borderId="11" xfId="1" applyFont="1" applyFill="1" applyBorder="1">
      <alignment vertical="center"/>
    </xf>
    <xf numFmtId="41" fontId="13" fillId="5" borderId="63" xfId="1" applyFont="1" applyFill="1" applyBorder="1">
      <alignment vertical="center"/>
    </xf>
    <xf numFmtId="41" fontId="13" fillId="0" borderId="14" xfId="1" applyFont="1" applyFill="1" applyBorder="1">
      <alignment vertical="center"/>
    </xf>
    <xf numFmtId="41" fontId="13" fillId="0" borderId="15" xfId="1" applyFont="1" applyFill="1" applyBorder="1">
      <alignment vertical="center"/>
    </xf>
    <xf numFmtId="41" fontId="13" fillId="0" borderId="11" xfId="1" applyFont="1" applyFill="1" applyBorder="1">
      <alignment vertical="center"/>
    </xf>
    <xf numFmtId="41" fontId="13" fillId="0" borderId="62" xfId="1" applyFont="1" applyFill="1" applyBorder="1">
      <alignment vertical="center"/>
    </xf>
    <xf numFmtId="41" fontId="13" fillId="0" borderId="63" xfId="1" applyFont="1" applyFill="1" applyBorder="1">
      <alignment vertical="center"/>
    </xf>
    <xf numFmtId="0" fontId="17" fillId="0" borderId="55" xfId="0" applyFont="1" applyBorder="1" applyAlignment="1">
      <alignment horizontal="center" vertical="center"/>
    </xf>
    <xf numFmtId="41" fontId="13" fillId="0" borderId="58" xfId="1" applyFont="1" applyFill="1" applyBorder="1">
      <alignment vertical="center"/>
    </xf>
    <xf numFmtId="41" fontId="13" fillId="0" borderId="59" xfId="1" applyFont="1" applyFill="1" applyBorder="1">
      <alignment vertical="center"/>
    </xf>
    <xf numFmtId="41" fontId="13" fillId="0" borderId="56" xfId="1" applyFont="1" applyFill="1" applyBorder="1">
      <alignment vertical="center"/>
    </xf>
    <xf numFmtId="41" fontId="13" fillId="0" borderId="57" xfId="1" applyFont="1" applyFill="1" applyBorder="1">
      <alignment vertical="center"/>
    </xf>
    <xf numFmtId="41" fontId="13" fillId="0" borderId="0" xfId="1" applyFont="1" applyFill="1" applyBorder="1">
      <alignment vertical="center"/>
    </xf>
    <xf numFmtId="0" fontId="15" fillId="6" borderId="0" xfId="0" applyFont="1" applyFill="1">
      <alignment vertical="center"/>
    </xf>
    <xf numFmtId="0" fontId="17" fillId="0" borderId="66" xfId="0" applyFont="1" applyBorder="1" applyAlignment="1">
      <alignment horizontal="center" vertical="center"/>
    </xf>
    <xf numFmtId="41" fontId="13" fillId="0" borderId="67" xfId="1" applyFont="1" applyFill="1" applyBorder="1">
      <alignment vertical="center"/>
    </xf>
    <xf numFmtId="41" fontId="13" fillId="0" borderId="68" xfId="1" applyFont="1" applyFill="1" applyBorder="1">
      <alignment vertical="center"/>
    </xf>
    <xf numFmtId="41" fontId="13" fillId="0" borderId="69" xfId="1" applyFont="1" applyFill="1" applyBorder="1">
      <alignment vertical="center"/>
    </xf>
    <xf numFmtId="41" fontId="13" fillId="0" borderId="70" xfId="1" applyFont="1" applyFill="1" applyBorder="1">
      <alignment vertical="center"/>
    </xf>
    <xf numFmtId="41" fontId="13" fillId="0" borderId="71" xfId="1" applyFont="1" applyFill="1" applyBorder="1">
      <alignment vertical="center"/>
    </xf>
    <xf numFmtId="0" fontId="17" fillId="4" borderId="61" xfId="0" applyFont="1" applyFill="1" applyBorder="1" applyAlignment="1">
      <alignment horizontal="center" vertical="center"/>
    </xf>
    <xf numFmtId="41" fontId="13" fillId="4" borderId="14" xfId="1" applyFont="1" applyFill="1" applyBorder="1">
      <alignment vertical="center"/>
    </xf>
    <xf numFmtId="41" fontId="13" fillId="4" borderId="15" xfId="1" applyFont="1" applyFill="1" applyBorder="1">
      <alignment vertical="center"/>
    </xf>
    <xf numFmtId="41" fontId="13" fillId="5" borderId="11" xfId="8" applyFont="1" applyFill="1" applyBorder="1">
      <alignment vertical="center"/>
    </xf>
    <xf numFmtId="41" fontId="13" fillId="5" borderId="62" xfId="8" applyFont="1" applyFill="1" applyBorder="1">
      <alignment vertical="center"/>
    </xf>
    <xf numFmtId="41" fontId="13" fillId="5" borderId="63" xfId="8" applyFont="1" applyFill="1" applyBorder="1">
      <alignment vertical="center"/>
    </xf>
    <xf numFmtId="41" fontId="13" fillId="4" borderId="11" xfId="1" applyFont="1" applyFill="1" applyBorder="1">
      <alignment vertical="center"/>
    </xf>
    <xf numFmtId="41" fontId="13" fillId="4" borderId="62" xfId="1" applyFont="1" applyFill="1" applyBorder="1">
      <alignment vertical="center"/>
    </xf>
    <xf numFmtId="41" fontId="13" fillId="4" borderId="63" xfId="1" applyFont="1" applyFill="1" applyBorder="1">
      <alignment vertical="center"/>
    </xf>
    <xf numFmtId="41" fontId="13" fillId="5" borderId="56" xfId="8" applyFont="1" applyFill="1" applyBorder="1">
      <alignment vertical="center"/>
    </xf>
    <xf numFmtId="41" fontId="13" fillId="5" borderId="57" xfId="8" applyFont="1" applyFill="1" applyBorder="1">
      <alignment vertical="center"/>
    </xf>
    <xf numFmtId="41" fontId="13" fillId="5" borderId="0" xfId="8" applyFont="1" applyFill="1" applyBorder="1">
      <alignment vertical="center"/>
    </xf>
    <xf numFmtId="0" fontId="17" fillId="4" borderId="66" xfId="0" applyFont="1" applyFill="1" applyBorder="1" applyAlignment="1">
      <alignment horizontal="center" vertical="center"/>
    </xf>
    <xf numFmtId="41" fontId="13" fillId="4" borderId="67" xfId="1" applyFont="1" applyFill="1" applyBorder="1">
      <alignment vertical="center"/>
    </xf>
    <xf numFmtId="41" fontId="13" fillId="4" borderId="68" xfId="1" applyFont="1" applyFill="1" applyBorder="1">
      <alignment vertical="center"/>
    </xf>
    <xf numFmtId="41" fontId="13" fillId="4" borderId="69" xfId="1" applyFont="1" applyFill="1" applyBorder="1">
      <alignment vertical="center"/>
    </xf>
    <xf numFmtId="41" fontId="13" fillId="4" borderId="70" xfId="1" applyFont="1" applyFill="1" applyBorder="1">
      <alignment vertical="center"/>
    </xf>
    <xf numFmtId="41" fontId="13" fillId="4" borderId="71" xfId="1" applyFont="1" applyFill="1" applyBorder="1">
      <alignment vertical="center"/>
    </xf>
    <xf numFmtId="0" fontId="17" fillId="0" borderId="48" xfId="0" applyFont="1" applyBorder="1" applyAlignment="1">
      <alignment horizontal="center" vertical="center"/>
    </xf>
    <xf numFmtId="41" fontId="13" fillId="5" borderId="37" xfId="1" applyFont="1" applyFill="1" applyBorder="1">
      <alignment vertical="center"/>
    </xf>
    <xf numFmtId="41" fontId="13" fillId="5" borderId="38" xfId="1" applyFont="1" applyFill="1" applyBorder="1">
      <alignment vertical="center"/>
    </xf>
    <xf numFmtId="41" fontId="13" fillId="5" borderId="36" xfId="1" applyFont="1" applyFill="1" applyBorder="1">
      <alignment vertical="center"/>
    </xf>
    <xf numFmtId="41" fontId="13" fillId="0" borderId="39" xfId="1" applyFont="1" applyFill="1" applyBorder="1">
      <alignment vertical="center"/>
    </xf>
    <xf numFmtId="41" fontId="13" fillId="0" borderId="30" xfId="1" applyFont="1" applyFill="1" applyBorder="1">
      <alignment vertical="center"/>
    </xf>
    <xf numFmtId="41" fontId="13" fillId="0" borderId="37" xfId="1" applyFont="1" applyFill="1" applyBorder="1">
      <alignment vertical="center"/>
    </xf>
    <xf numFmtId="41" fontId="13" fillId="0" borderId="38" xfId="1" applyFont="1" applyFill="1" applyBorder="1">
      <alignment vertical="center"/>
    </xf>
    <xf numFmtId="41" fontId="13" fillId="0" borderId="36" xfId="1" applyFont="1" applyFill="1" applyBorder="1">
      <alignment vertical="center"/>
    </xf>
    <xf numFmtId="0" fontId="17" fillId="4" borderId="48" xfId="0" applyFont="1" applyFill="1" applyBorder="1" applyAlignment="1">
      <alignment horizontal="center" vertical="center"/>
    </xf>
    <xf numFmtId="177" fontId="14" fillId="2" borderId="54" xfId="1" applyNumberFormat="1" applyFont="1" applyFill="1" applyBorder="1" applyAlignment="1">
      <alignment vertical="center"/>
    </xf>
    <xf numFmtId="177" fontId="15" fillId="0" borderId="102" xfId="1" applyNumberFormat="1" applyFont="1" applyBorder="1" applyAlignment="1">
      <alignment vertical="center" wrapText="1"/>
    </xf>
    <xf numFmtId="177" fontId="15" fillId="0" borderId="103" xfId="1" applyNumberFormat="1" applyFont="1" applyBorder="1" applyAlignment="1">
      <alignment vertical="center" wrapText="1"/>
    </xf>
    <xf numFmtId="177" fontId="15" fillId="0" borderId="104" xfId="1" applyNumberFormat="1" applyFont="1" applyBorder="1" applyAlignment="1">
      <alignment vertical="center" wrapText="1"/>
    </xf>
    <xf numFmtId="177" fontId="14" fillId="7" borderId="54" xfId="1" applyNumberFormat="1" applyFont="1" applyFill="1" applyBorder="1" applyAlignment="1">
      <alignment vertical="center"/>
    </xf>
    <xf numFmtId="177" fontId="14" fillId="9" borderId="139" xfId="1" applyNumberFormat="1" applyFont="1" applyFill="1" applyBorder="1" applyAlignment="1">
      <alignment vertical="center"/>
    </xf>
    <xf numFmtId="177" fontId="15" fillId="0" borderId="139" xfId="1" applyNumberFormat="1" applyFont="1" applyBorder="1" applyAlignment="1">
      <alignment vertical="center" wrapText="1"/>
    </xf>
    <xf numFmtId="177" fontId="15" fillId="0" borderId="144" xfId="1" applyNumberFormat="1" applyFont="1" applyBorder="1" applyAlignment="1">
      <alignment vertical="center" wrapText="1"/>
    </xf>
    <xf numFmtId="177" fontId="15" fillId="0" borderId="105" xfId="1" applyNumberFormat="1" applyFont="1" applyBorder="1" applyAlignment="1">
      <alignment vertical="center" wrapText="1"/>
    </xf>
    <xf numFmtId="177" fontId="15" fillId="0" borderId="106" xfId="1" applyNumberFormat="1" applyFont="1" applyBorder="1" applyAlignment="1">
      <alignment vertical="center" wrapText="1"/>
    </xf>
    <xf numFmtId="177" fontId="15" fillId="0" borderId="107" xfId="1" applyNumberFormat="1" applyFont="1" applyBorder="1" applyAlignment="1">
      <alignment vertical="center" wrapText="1"/>
    </xf>
    <xf numFmtId="177" fontId="14" fillId="2" borderId="91" xfId="1" applyNumberFormat="1" applyFont="1" applyFill="1" applyBorder="1" applyAlignment="1">
      <alignment vertical="center"/>
    </xf>
    <xf numFmtId="177" fontId="14" fillId="7" borderId="91" xfId="1" applyNumberFormat="1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0" fillId="0" borderId="139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14" fontId="0" fillId="0" borderId="45" xfId="0" applyNumberFormat="1" applyBorder="1" applyAlignment="1">
      <alignment vertical="center" shrinkToFit="1"/>
    </xf>
    <xf numFmtId="14" fontId="0" fillId="0" borderId="139" xfId="0" applyNumberFormat="1" applyBorder="1" applyAlignment="1">
      <alignment horizontal="center" vertical="center" shrinkToFit="1"/>
    </xf>
    <xf numFmtId="0" fontId="10" fillId="2" borderId="139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45" xfId="0" applyBorder="1" applyAlignment="1">
      <alignment horizontal="center" vertical="center" shrinkToFit="1"/>
    </xf>
    <xf numFmtId="14" fontId="0" fillId="0" borderId="139" xfId="0" applyNumberFormat="1" applyBorder="1" applyAlignment="1">
      <alignment vertical="center" shrinkToFit="1"/>
    </xf>
    <xf numFmtId="0" fontId="0" fillId="0" borderId="139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5" fillId="0" borderId="139" xfId="0" applyFont="1" applyBorder="1" applyAlignment="1">
      <alignment horizontal="left" vertical="center" shrinkToFit="1"/>
    </xf>
    <xf numFmtId="0" fontId="0" fillId="0" borderId="45" xfId="0" applyBorder="1" applyAlignment="1">
      <alignment vertical="center" shrinkToFit="1"/>
    </xf>
    <xf numFmtId="0" fontId="0" fillId="0" borderId="139" xfId="0" applyBorder="1" applyAlignment="1">
      <alignment horizontal="left" vertical="center" shrinkToFit="1"/>
    </xf>
    <xf numFmtId="0" fontId="15" fillId="0" borderId="139" xfId="0" applyFont="1" applyBorder="1" applyAlignment="1">
      <alignment horizontal="center" vertical="center" shrinkToFit="1"/>
    </xf>
    <xf numFmtId="0" fontId="0" fillId="0" borderId="45" xfId="0" applyBorder="1">
      <alignment vertical="center"/>
    </xf>
    <xf numFmtId="0" fontId="0" fillId="0" borderId="139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15" fillId="0" borderId="139" xfId="0" applyFont="1" applyBorder="1" applyAlignment="1">
      <alignment horizontal="center" vertical="center"/>
    </xf>
    <xf numFmtId="177" fontId="19" fillId="0" borderId="103" xfId="1" applyNumberFormat="1" applyFont="1" applyBorder="1" applyAlignment="1">
      <alignment vertical="center" wrapText="1"/>
    </xf>
    <xf numFmtId="177" fontId="19" fillId="0" borderId="102" xfId="1" applyNumberFormat="1" applyFont="1" applyBorder="1" applyAlignment="1">
      <alignment vertical="center" wrapText="1"/>
    </xf>
    <xf numFmtId="177" fontId="19" fillId="0" borderId="136" xfId="1" applyNumberFormat="1" applyFont="1" applyBorder="1" applyAlignment="1">
      <alignment vertical="center" wrapText="1"/>
    </xf>
    <xf numFmtId="177" fontId="20" fillId="8" borderId="139" xfId="1" applyNumberFormat="1" applyFont="1" applyFill="1" applyBorder="1" applyAlignment="1">
      <alignment vertical="center"/>
    </xf>
    <xf numFmtId="41" fontId="19" fillId="5" borderId="123" xfId="1" applyFont="1" applyFill="1" applyBorder="1" applyAlignment="1">
      <alignment horizontal="right" vertical="center" wrapText="1"/>
    </xf>
    <xf numFmtId="41" fontId="19" fillId="5" borderId="108" xfId="1" applyFont="1" applyFill="1" applyBorder="1" applyAlignment="1">
      <alignment horizontal="right" vertical="center" wrapText="1"/>
    </xf>
    <xf numFmtId="41" fontId="19" fillId="5" borderId="106" xfId="1" applyFont="1" applyFill="1" applyBorder="1" applyAlignment="1">
      <alignment horizontal="right" vertical="center" wrapText="1"/>
    </xf>
    <xf numFmtId="177" fontId="20" fillId="8" borderId="101" xfId="1" applyNumberFormat="1" applyFont="1" applyFill="1" applyBorder="1" applyAlignment="1">
      <alignment vertical="center"/>
    </xf>
    <xf numFmtId="41" fontId="20" fillId="5" borderId="54" xfId="1" applyFont="1" applyFill="1" applyBorder="1" applyAlignment="1">
      <alignment horizontal="center" vertical="center"/>
    </xf>
    <xf numFmtId="177" fontId="14" fillId="8" borderId="150" xfId="1" applyNumberFormat="1" applyFont="1" applyFill="1" applyBorder="1" applyAlignment="1">
      <alignment vertical="center"/>
    </xf>
    <xf numFmtId="177" fontId="10" fillId="8" borderId="129" xfId="1" applyNumberFormat="1" applyFont="1" applyFill="1" applyBorder="1" applyAlignment="1">
      <alignment vertical="center"/>
    </xf>
    <xf numFmtId="0" fontId="14" fillId="2" borderId="50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0" fontId="14" fillId="7" borderId="51" xfId="0" applyFont="1" applyFill="1" applyBorder="1" applyAlignment="1">
      <alignment horizontal="center" vertical="center"/>
    </xf>
    <xf numFmtId="0" fontId="14" fillId="7" borderId="52" xfId="0" applyFont="1" applyFill="1" applyBorder="1" applyAlignment="1">
      <alignment horizontal="center" vertical="center"/>
    </xf>
    <xf numFmtId="0" fontId="14" fillId="9" borderId="143" xfId="0" applyFont="1" applyFill="1" applyBorder="1" applyAlignment="1">
      <alignment horizontal="center" vertical="center"/>
    </xf>
    <xf numFmtId="0" fontId="14" fillId="2" borderId="79" xfId="0" applyFont="1" applyFill="1" applyBorder="1" applyAlignment="1">
      <alignment horizontal="center" vertical="center"/>
    </xf>
    <xf numFmtId="0" fontId="14" fillId="7" borderId="79" xfId="0" applyFont="1" applyFill="1" applyBorder="1" applyAlignment="1">
      <alignment horizontal="center" vertical="center"/>
    </xf>
    <xf numFmtId="0" fontId="14" fillId="9" borderId="145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7" borderId="50" xfId="0" applyFont="1" applyFill="1" applyBorder="1" applyAlignment="1">
      <alignment horizontal="center" vertical="center"/>
    </xf>
    <xf numFmtId="0" fontId="10" fillId="7" borderId="51" xfId="0" applyFont="1" applyFill="1" applyBorder="1" applyAlignment="1">
      <alignment horizontal="center" vertical="center"/>
    </xf>
    <xf numFmtId="0" fontId="10" fillId="7" borderId="52" xfId="0" applyFont="1" applyFill="1" applyBorder="1" applyAlignment="1">
      <alignment horizontal="center" vertical="center"/>
    </xf>
    <xf numFmtId="0" fontId="10" fillId="9" borderId="143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8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0" xfId="0" applyFont="1" applyFill="1" applyBorder="1" applyAlignment="1">
      <alignment horizontal="center" vertical="center"/>
    </xf>
    <xf numFmtId="0" fontId="10" fillId="2" borderId="91" xfId="0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0" fillId="7" borderId="133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/>
    </xf>
    <xf numFmtId="0" fontId="10" fillId="7" borderId="90" xfId="0" applyFont="1" applyFill="1" applyBorder="1" applyAlignment="1">
      <alignment horizontal="center" vertical="center"/>
    </xf>
    <xf numFmtId="0" fontId="10" fillId="7" borderId="91" xfId="0" applyFont="1" applyFill="1" applyBorder="1" applyAlignment="1">
      <alignment horizontal="center" vertical="center"/>
    </xf>
    <xf numFmtId="0" fontId="10" fillId="9" borderId="140" xfId="0" applyFont="1" applyFill="1" applyBorder="1" applyAlignment="1">
      <alignment horizontal="center" vertical="center"/>
    </xf>
    <xf numFmtId="0" fontId="10" fillId="9" borderId="141" xfId="0" applyFont="1" applyFill="1" applyBorder="1" applyAlignment="1">
      <alignment horizontal="center" vertical="center"/>
    </xf>
    <xf numFmtId="0" fontId="10" fillId="9" borderId="139" xfId="0" applyFont="1" applyFill="1" applyBorder="1" applyAlignment="1">
      <alignment horizontal="center" vertical="center"/>
    </xf>
    <xf numFmtId="0" fontId="10" fillId="2" borderId="13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horizontal="center" vertical="center"/>
    </xf>
    <xf numFmtId="0" fontId="10" fillId="7" borderId="134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88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133" xfId="0" applyFont="1" applyFill="1" applyBorder="1" applyAlignment="1">
      <alignment horizontal="center" vertical="center"/>
    </xf>
    <xf numFmtId="0" fontId="10" fillId="9" borderId="34" xfId="0" applyFont="1" applyFill="1" applyBorder="1" applyAlignment="1">
      <alignment horizontal="center" vertical="center"/>
    </xf>
    <xf numFmtId="0" fontId="10" fillId="9" borderId="24" xfId="0" applyFont="1" applyFill="1" applyBorder="1" applyAlignment="1">
      <alignment horizontal="center" vertical="center"/>
    </xf>
    <xf numFmtId="0" fontId="10" fillId="9" borderId="90" xfId="0" applyFont="1" applyFill="1" applyBorder="1" applyAlignment="1">
      <alignment horizontal="center" vertical="center"/>
    </xf>
    <xf numFmtId="0" fontId="10" fillId="9" borderId="91" xfId="0" applyFont="1" applyFill="1" applyBorder="1" applyAlignment="1">
      <alignment horizontal="center" vertical="center"/>
    </xf>
    <xf numFmtId="0" fontId="10" fillId="9" borderId="134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88" xfId="0" applyFont="1" applyFill="1" applyBorder="1" applyAlignment="1">
      <alignment horizontal="center" vertical="center"/>
    </xf>
    <xf numFmtId="0" fontId="10" fillId="9" borderId="50" xfId="0" applyFont="1" applyFill="1" applyBorder="1" applyAlignment="1">
      <alignment horizontal="center" vertical="center" wrapText="1"/>
    </xf>
    <xf numFmtId="0" fontId="10" fillId="9" borderId="51" xfId="0" applyFont="1" applyFill="1" applyBorder="1" applyAlignment="1">
      <alignment horizontal="center" vertical="center"/>
    </xf>
    <xf numFmtId="0" fontId="10" fillId="9" borderId="79" xfId="0" applyFont="1" applyFill="1" applyBorder="1" applyAlignment="1">
      <alignment horizontal="center" vertical="center"/>
    </xf>
    <xf numFmtId="0" fontId="10" fillId="9" borderId="142" xfId="0" applyFont="1" applyFill="1" applyBorder="1" applyAlignment="1">
      <alignment horizontal="center" vertical="center"/>
    </xf>
    <xf numFmtId="41" fontId="7" fillId="6" borderId="9" xfId="1" applyFont="1" applyFill="1" applyBorder="1" applyAlignment="1">
      <alignment horizontal="center" vertical="center"/>
    </xf>
    <xf numFmtId="41" fontId="7" fillId="6" borderId="16" xfId="1" applyFont="1" applyFill="1" applyBorder="1" applyAlignment="1">
      <alignment horizontal="center" vertical="center"/>
    </xf>
    <xf numFmtId="41" fontId="7" fillId="6" borderId="86" xfId="1" applyFont="1" applyFill="1" applyBorder="1" applyAlignment="1">
      <alignment horizontal="center" vertical="center"/>
    </xf>
    <xf numFmtId="41" fontId="7" fillId="6" borderId="64" xfId="1" applyFont="1" applyFill="1" applyBorder="1" applyAlignment="1">
      <alignment horizontal="center" vertical="center"/>
    </xf>
    <xf numFmtId="41" fontId="7" fillId="6" borderId="43" xfId="1" applyFont="1" applyFill="1" applyBorder="1" applyAlignment="1">
      <alignment horizontal="center" vertical="center"/>
    </xf>
    <xf numFmtId="41" fontId="7" fillId="6" borderId="87" xfId="1" applyFont="1" applyFill="1" applyBorder="1" applyAlignment="1">
      <alignment horizontal="center" vertical="center"/>
    </xf>
    <xf numFmtId="41" fontId="7" fillId="4" borderId="9" xfId="1" applyFont="1" applyFill="1" applyBorder="1" applyAlignment="1">
      <alignment horizontal="center" vertical="center"/>
    </xf>
    <xf numFmtId="41" fontId="7" fillId="4" borderId="16" xfId="1" applyFont="1" applyFill="1" applyBorder="1" applyAlignment="1">
      <alignment horizontal="center" vertical="center"/>
    </xf>
    <xf numFmtId="41" fontId="7" fillId="4" borderId="45" xfId="1" applyFont="1" applyFill="1" applyBorder="1" applyAlignment="1">
      <alignment horizontal="center" vertical="center"/>
    </xf>
    <xf numFmtId="41" fontId="7" fillId="4" borderId="64" xfId="1" applyFont="1" applyFill="1" applyBorder="1" applyAlignment="1">
      <alignment horizontal="center" vertical="center"/>
    </xf>
    <xf numFmtId="41" fontId="7" fillId="4" borderId="43" xfId="1" applyFont="1" applyFill="1" applyBorder="1" applyAlignment="1">
      <alignment horizontal="center" vertical="center"/>
    </xf>
    <xf numFmtId="41" fontId="7" fillId="4" borderId="46" xfId="1" applyFont="1" applyFill="1" applyBorder="1" applyAlignment="1">
      <alignment horizontal="center" vertical="center"/>
    </xf>
    <xf numFmtId="41" fontId="7" fillId="0" borderId="9" xfId="1" applyFont="1" applyFill="1" applyBorder="1" applyAlignment="1">
      <alignment horizontal="center" vertical="center"/>
    </xf>
    <xf numFmtId="41" fontId="7" fillId="0" borderId="16" xfId="1" applyFont="1" applyFill="1" applyBorder="1" applyAlignment="1">
      <alignment horizontal="center" vertical="center"/>
    </xf>
    <xf numFmtId="41" fontId="7" fillId="0" borderId="45" xfId="1" applyFont="1" applyFill="1" applyBorder="1" applyAlignment="1">
      <alignment horizontal="center" vertical="center"/>
    </xf>
    <xf numFmtId="41" fontId="7" fillId="0" borderId="64" xfId="1" applyFont="1" applyFill="1" applyBorder="1" applyAlignment="1">
      <alignment horizontal="center" vertical="center"/>
    </xf>
    <xf numFmtId="41" fontId="7" fillId="0" borderId="43" xfId="1" applyFont="1" applyFill="1" applyBorder="1" applyAlignment="1">
      <alignment horizontal="center" vertical="center"/>
    </xf>
    <xf numFmtId="41" fontId="7" fillId="0" borderId="46" xfId="1" applyFont="1" applyFill="1" applyBorder="1" applyAlignment="1">
      <alignment horizontal="center" vertical="center"/>
    </xf>
    <xf numFmtId="41" fontId="13" fillId="4" borderId="9" xfId="1" applyFont="1" applyFill="1" applyBorder="1" applyAlignment="1">
      <alignment horizontal="center" vertical="center"/>
    </xf>
    <xf numFmtId="41" fontId="13" fillId="4" borderId="16" xfId="1" applyFont="1" applyFill="1" applyBorder="1" applyAlignment="1">
      <alignment horizontal="center" vertical="center"/>
    </xf>
    <xf numFmtId="41" fontId="13" fillId="4" borderId="45" xfId="1" applyFont="1" applyFill="1" applyBorder="1" applyAlignment="1">
      <alignment horizontal="center" vertical="center"/>
    </xf>
    <xf numFmtId="41" fontId="13" fillId="4" borderId="64" xfId="1" applyFont="1" applyFill="1" applyBorder="1" applyAlignment="1">
      <alignment horizontal="center" vertical="center"/>
    </xf>
    <xf numFmtId="41" fontId="13" fillId="4" borderId="43" xfId="1" applyFont="1" applyFill="1" applyBorder="1" applyAlignment="1">
      <alignment horizontal="center" vertical="center"/>
    </xf>
    <xf numFmtId="41" fontId="13" fillId="4" borderId="46" xfId="1" applyFont="1" applyFill="1" applyBorder="1" applyAlignment="1">
      <alignment horizontal="center" vertical="center"/>
    </xf>
    <xf numFmtId="41" fontId="13" fillId="0" borderId="9" xfId="1" applyFont="1" applyFill="1" applyBorder="1" applyAlignment="1">
      <alignment horizontal="center" vertical="center"/>
    </xf>
    <xf numFmtId="41" fontId="13" fillId="0" borderId="16" xfId="1" applyFont="1" applyFill="1" applyBorder="1" applyAlignment="1">
      <alignment horizontal="center" vertical="center"/>
    </xf>
    <xf numFmtId="41" fontId="13" fillId="0" borderId="45" xfId="1" applyFont="1" applyFill="1" applyBorder="1" applyAlignment="1">
      <alignment horizontal="center" vertical="center"/>
    </xf>
    <xf numFmtId="41" fontId="13" fillId="0" borderId="64" xfId="1" applyFont="1" applyFill="1" applyBorder="1" applyAlignment="1">
      <alignment horizontal="center" vertical="center"/>
    </xf>
    <xf numFmtId="41" fontId="13" fillId="0" borderId="43" xfId="1" applyFont="1" applyFill="1" applyBorder="1" applyAlignment="1">
      <alignment horizontal="center" vertical="center"/>
    </xf>
    <xf numFmtId="41" fontId="13" fillId="0" borderId="46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41" fontId="13" fillId="4" borderId="41" xfId="1" applyFont="1" applyFill="1" applyBorder="1" applyAlignment="1">
      <alignment horizontal="center" vertical="center"/>
    </xf>
    <xf numFmtId="41" fontId="13" fillId="4" borderId="42" xfId="1" applyFont="1" applyFill="1" applyBorder="1" applyAlignment="1">
      <alignment horizontal="center" vertical="center"/>
    </xf>
    <xf numFmtId="41" fontId="7" fillId="5" borderId="9" xfId="1" applyFont="1" applyFill="1" applyBorder="1" applyAlignment="1">
      <alignment horizontal="center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45" xfId="1" applyFont="1" applyFill="1" applyBorder="1" applyAlignment="1">
      <alignment horizontal="center" vertical="center"/>
    </xf>
    <xf numFmtId="41" fontId="13" fillId="5" borderId="9" xfId="1" applyFont="1" applyFill="1" applyBorder="1" applyAlignment="1">
      <alignment horizontal="center" vertical="center"/>
    </xf>
    <xf numFmtId="41" fontId="13" fillId="5" borderId="16" xfId="1" applyFont="1" applyFill="1" applyBorder="1" applyAlignment="1">
      <alignment horizontal="center" vertical="center"/>
    </xf>
    <xf numFmtId="41" fontId="13" fillId="5" borderId="45" xfId="1" applyFont="1" applyFill="1" applyBorder="1" applyAlignment="1">
      <alignment horizontal="center" vertical="center"/>
    </xf>
    <xf numFmtId="41" fontId="13" fillId="4" borderId="9" xfId="10" applyFont="1" applyFill="1" applyBorder="1" applyAlignment="1">
      <alignment horizontal="center" vertical="center"/>
    </xf>
    <xf numFmtId="41" fontId="13" fillId="4" borderId="16" xfId="10" applyFont="1" applyFill="1" applyBorder="1" applyAlignment="1">
      <alignment horizontal="center" vertical="center"/>
    </xf>
    <xf numFmtId="41" fontId="13" fillId="4" borderId="45" xfId="10" applyFont="1" applyFill="1" applyBorder="1" applyAlignment="1">
      <alignment horizontal="center" vertical="center"/>
    </xf>
    <xf numFmtId="41" fontId="13" fillId="5" borderId="9" xfId="10" applyFont="1" applyFill="1" applyBorder="1" applyAlignment="1">
      <alignment horizontal="center" vertical="center"/>
    </xf>
    <xf numFmtId="41" fontId="13" fillId="5" borderId="16" xfId="10" applyFont="1" applyFill="1" applyBorder="1" applyAlignment="1">
      <alignment horizontal="center" vertical="center"/>
    </xf>
    <xf numFmtId="41" fontId="13" fillId="5" borderId="45" xfId="10" applyFont="1" applyFill="1" applyBorder="1" applyAlignment="1">
      <alignment horizontal="center" vertical="center"/>
    </xf>
    <xf numFmtId="41" fontId="13" fillId="0" borderId="64" xfId="10" applyFont="1" applyFill="1" applyBorder="1" applyAlignment="1">
      <alignment horizontal="center" vertical="center"/>
    </xf>
    <xf numFmtId="41" fontId="13" fillId="0" borderId="43" xfId="10" applyFont="1" applyFill="1" applyBorder="1" applyAlignment="1">
      <alignment horizontal="center" vertical="center"/>
    </xf>
    <xf numFmtId="41" fontId="13" fillId="0" borderId="46" xfId="10" applyFont="1" applyFill="1" applyBorder="1" applyAlignment="1">
      <alignment horizontal="center" vertical="center"/>
    </xf>
    <xf numFmtId="41" fontId="13" fillId="5" borderId="41" xfId="1" applyFont="1" applyFill="1" applyBorder="1" applyAlignment="1">
      <alignment horizontal="center" vertical="center"/>
    </xf>
    <xf numFmtId="41" fontId="13" fillId="0" borderId="78" xfId="1" applyFont="1" applyFill="1" applyBorder="1" applyAlignment="1">
      <alignment horizontal="center" vertical="center"/>
    </xf>
    <xf numFmtId="41" fontId="13" fillId="0" borderId="55" xfId="1" applyFont="1" applyFill="1" applyBorder="1" applyAlignment="1">
      <alignment horizontal="center" vertical="center"/>
    </xf>
    <xf numFmtId="41" fontId="13" fillId="0" borderId="49" xfId="1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center" vertical="center"/>
    </xf>
    <xf numFmtId="0" fontId="6" fillId="6" borderId="51" xfId="0" applyFont="1" applyFill="1" applyBorder="1" applyAlignment="1">
      <alignment horizontal="center" vertical="center"/>
    </xf>
    <xf numFmtId="0" fontId="6" fillId="6" borderId="79" xfId="0" applyFont="1" applyFill="1" applyBorder="1" applyAlignment="1">
      <alignment horizontal="center" vertical="center"/>
    </xf>
    <xf numFmtId="0" fontId="17" fillId="4" borderId="40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4" borderId="60" xfId="0" applyFont="1" applyFill="1" applyBorder="1" applyAlignment="1">
      <alignment horizontal="center" vertical="center"/>
    </xf>
    <xf numFmtId="0" fontId="17" fillId="4" borderId="44" xfId="0" applyFont="1" applyFill="1" applyBorder="1" applyAlignment="1">
      <alignment horizontal="center" vertical="center"/>
    </xf>
    <xf numFmtId="41" fontId="13" fillId="4" borderId="78" xfId="1" applyFont="1" applyFill="1" applyBorder="1" applyAlignment="1">
      <alignment horizontal="center" vertical="center"/>
    </xf>
    <xf numFmtId="41" fontId="13" fillId="4" borderId="55" xfId="1" applyFont="1" applyFill="1" applyBorder="1" applyAlignment="1">
      <alignment horizontal="center" vertical="center"/>
    </xf>
    <xf numFmtId="41" fontId="13" fillId="4" borderId="49" xfId="1" applyFont="1" applyFill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4" borderId="65" xfId="0" applyFont="1" applyFill="1" applyBorder="1" applyAlignment="1">
      <alignment horizontal="center" vertical="center"/>
    </xf>
    <xf numFmtId="0" fontId="17" fillId="4" borderId="51" xfId="0" applyFont="1" applyFill="1" applyBorder="1" applyAlignment="1">
      <alignment horizontal="center" vertical="center"/>
    </xf>
    <xf numFmtId="0" fontId="17" fillId="4" borderId="53" xfId="0" applyFont="1" applyFill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41" fontId="7" fillId="0" borderId="78" xfId="1" applyFont="1" applyFill="1" applyBorder="1" applyAlignment="1">
      <alignment horizontal="center" vertical="center"/>
    </xf>
    <xf numFmtId="41" fontId="7" fillId="0" borderId="55" xfId="1" applyFont="1" applyFill="1" applyBorder="1" applyAlignment="1">
      <alignment horizontal="center" vertical="center"/>
    </xf>
    <xf numFmtId="41" fontId="7" fillId="0" borderId="49" xfId="1" applyFont="1" applyFill="1" applyBorder="1" applyAlignment="1">
      <alignment horizontal="center" vertical="center"/>
    </xf>
    <xf numFmtId="41" fontId="7" fillId="4" borderId="78" xfId="1" applyFont="1" applyFill="1" applyBorder="1" applyAlignment="1">
      <alignment horizontal="center" vertical="center"/>
    </xf>
    <xf numFmtId="41" fontId="7" fillId="4" borderId="55" xfId="1" applyFont="1" applyFill="1" applyBorder="1" applyAlignment="1">
      <alignment horizontal="center" vertical="center"/>
    </xf>
    <xf numFmtId="41" fontId="7" fillId="4" borderId="49" xfId="1" applyFont="1" applyFill="1" applyBorder="1" applyAlignment="1">
      <alignment horizontal="center" vertical="center"/>
    </xf>
    <xf numFmtId="0" fontId="6" fillId="4" borderId="65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16" fillId="6" borderId="100" xfId="0" applyFont="1" applyFill="1" applyBorder="1" applyAlignment="1">
      <alignment horizontal="center" vertical="center" shrinkToFit="1"/>
    </xf>
    <xf numFmtId="0" fontId="16" fillId="6" borderId="148" xfId="0" applyFont="1" applyFill="1" applyBorder="1" applyAlignment="1">
      <alignment horizontal="center" vertical="center" shrinkToFit="1"/>
    </xf>
    <xf numFmtId="0" fontId="16" fillId="6" borderId="149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45" xfId="0" applyFont="1" applyFill="1" applyBorder="1" applyAlignment="1">
      <alignment horizontal="center" vertical="center" shrinkToFit="1"/>
    </xf>
    <xf numFmtId="0" fontId="10" fillId="2" borderId="100" xfId="0" applyFont="1" applyFill="1" applyBorder="1" applyAlignment="1">
      <alignment horizontal="center" vertical="center" shrinkToFit="1"/>
    </xf>
    <xf numFmtId="0" fontId="10" fillId="2" borderId="149" xfId="0" applyFont="1" applyFill="1" applyBorder="1" applyAlignment="1">
      <alignment horizontal="center" vertical="center" shrinkToFit="1"/>
    </xf>
  </cellXfs>
  <cellStyles count="58">
    <cellStyle name="S1" xfId="57" xr:uid="{00D64BBB-E18C-42D8-93E7-FD733207085F}"/>
    <cellStyle name="쉼표 [0]" xfId="1" builtinId="6"/>
    <cellStyle name="쉼표 [0] 10 2" xfId="3" xr:uid="{00000000-0005-0000-0000-000001000000}"/>
    <cellStyle name="쉼표 [0] 10 2 2" xfId="10" xr:uid="{00000000-0005-0000-0000-000002000000}"/>
    <cellStyle name="쉼표 [0] 10 2 2 2" xfId="24" xr:uid="{00000000-0005-0000-0000-000003000000}"/>
    <cellStyle name="쉼표 [0] 10 2 2 2 2" xfId="52" xr:uid="{00000000-0005-0000-0000-000003000000}"/>
    <cellStyle name="쉼표 [0] 10 2 2 3" xfId="38" xr:uid="{00000000-0005-0000-0000-000002000000}"/>
    <cellStyle name="쉼표 [0] 10 2 3" xfId="7" xr:uid="{00000000-0005-0000-0000-000004000000}"/>
    <cellStyle name="쉼표 [0] 10 2 3 2" xfId="14" xr:uid="{00000000-0005-0000-0000-000005000000}"/>
    <cellStyle name="쉼표 [0] 10 2 3 2 2" xfId="28" xr:uid="{00000000-0005-0000-0000-000006000000}"/>
    <cellStyle name="쉼표 [0] 10 2 3 2 2 2" xfId="56" xr:uid="{00000000-0005-0000-0000-000006000000}"/>
    <cellStyle name="쉼표 [0] 10 2 3 2 3" xfId="42" xr:uid="{00000000-0005-0000-0000-000005000000}"/>
    <cellStyle name="쉼표 [0] 10 2 3 3" xfId="21" xr:uid="{00000000-0005-0000-0000-000007000000}"/>
    <cellStyle name="쉼표 [0] 10 2 3 3 2" xfId="49" xr:uid="{00000000-0005-0000-0000-000007000000}"/>
    <cellStyle name="쉼표 [0] 10 2 3 4" xfId="35" xr:uid="{00000000-0005-0000-0000-000004000000}"/>
    <cellStyle name="쉼표 [0] 10 2 4" xfId="17" xr:uid="{00000000-0005-0000-0000-000008000000}"/>
    <cellStyle name="쉼표 [0] 10 2 4 2" xfId="45" xr:uid="{00000000-0005-0000-0000-000008000000}"/>
    <cellStyle name="쉼표 [0] 10 2 5" xfId="31" xr:uid="{00000000-0005-0000-0000-000001000000}"/>
    <cellStyle name="쉼표 [0] 2" xfId="2" xr:uid="{00000000-0005-0000-0000-000009000000}"/>
    <cellStyle name="쉼표 [0] 2 2" xfId="9" xr:uid="{00000000-0005-0000-0000-00000A000000}"/>
    <cellStyle name="쉼표 [0] 2 2 2" xfId="23" xr:uid="{00000000-0005-0000-0000-00000B000000}"/>
    <cellStyle name="쉼표 [0] 2 2 2 2" xfId="51" xr:uid="{00000000-0005-0000-0000-00000B000000}"/>
    <cellStyle name="쉼표 [0] 2 2 2 2 2" xfId="6" xr:uid="{00000000-0005-0000-0000-00000C000000}"/>
    <cellStyle name="쉼표 [0] 2 2 2 2 2 2" xfId="13" xr:uid="{00000000-0005-0000-0000-00000D000000}"/>
    <cellStyle name="쉼표 [0] 2 2 2 2 2 2 2" xfId="27" xr:uid="{00000000-0005-0000-0000-00000E000000}"/>
    <cellStyle name="쉼표 [0] 2 2 2 2 2 2 2 2" xfId="55" xr:uid="{00000000-0005-0000-0000-00000E000000}"/>
    <cellStyle name="쉼표 [0] 2 2 2 2 2 2 3" xfId="41" xr:uid="{00000000-0005-0000-0000-00000D000000}"/>
    <cellStyle name="쉼표 [0] 2 2 2 2 2 3" xfId="20" xr:uid="{00000000-0005-0000-0000-00000F000000}"/>
    <cellStyle name="쉼표 [0] 2 2 2 2 2 3 2" xfId="48" xr:uid="{00000000-0005-0000-0000-00000F000000}"/>
    <cellStyle name="쉼표 [0] 2 2 2 2 2 4" xfId="34" xr:uid="{00000000-0005-0000-0000-00000C000000}"/>
    <cellStyle name="쉼표 [0] 2 2 3" xfId="37" xr:uid="{00000000-0005-0000-0000-00000A000000}"/>
    <cellStyle name="쉼표 [0] 2 3" xfId="16" xr:uid="{00000000-0005-0000-0000-000010000000}"/>
    <cellStyle name="쉼표 [0] 2 3 2" xfId="44" xr:uid="{00000000-0005-0000-0000-000010000000}"/>
    <cellStyle name="쉼표 [0] 2 4" xfId="30" xr:uid="{00000000-0005-0000-0000-000009000000}"/>
    <cellStyle name="쉼표 [0] 3" xfId="4" xr:uid="{00000000-0005-0000-0000-000011000000}"/>
    <cellStyle name="쉼표 [0] 3 2" xfId="11" xr:uid="{00000000-0005-0000-0000-000012000000}"/>
    <cellStyle name="쉼표 [0] 3 2 2" xfId="25" xr:uid="{00000000-0005-0000-0000-000013000000}"/>
    <cellStyle name="쉼표 [0] 3 2 2 2" xfId="53" xr:uid="{00000000-0005-0000-0000-000013000000}"/>
    <cellStyle name="쉼표 [0] 3 2 3" xfId="39" xr:uid="{00000000-0005-0000-0000-000012000000}"/>
    <cellStyle name="쉼표 [0] 3 3" xfId="18" xr:uid="{00000000-0005-0000-0000-000014000000}"/>
    <cellStyle name="쉼표 [0] 3 3 2" xfId="46" xr:uid="{00000000-0005-0000-0000-000014000000}"/>
    <cellStyle name="쉼표 [0] 3 4" xfId="32" xr:uid="{00000000-0005-0000-0000-000011000000}"/>
    <cellStyle name="쉼표 [0] 4" xfId="8" xr:uid="{00000000-0005-0000-0000-000015000000}"/>
    <cellStyle name="쉼표 [0] 4 2" xfId="22" xr:uid="{00000000-0005-0000-0000-000016000000}"/>
    <cellStyle name="쉼표 [0] 4 2 2" xfId="50" xr:uid="{00000000-0005-0000-0000-000016000000}"/>
    <cellStyle name="쉼표 [0] 4 3" xfId="36" xr:uid="{00000000-0005-0000-0000-000015000000}"/>
    <cellStyle name="쉼표 [0] 5" xfId="15" xr:uid="{00000000-0005-0000-0000-000017000000}"/>
    <cellStyle name="쉼표 [0] 5 2" xfId="43" xr:uid="{00000000-0005-0000-0000-000017000000}"/>
    <cellStyle name="쉼표 [0] 6" xfId="5" xr:uid="{00000000-0005-0000-0000-000018000000}"/>
    <cellStyle name="쉼표 [0] 6 2" xfId="12" xr:uid="{00000000-0005-0000-0000-000019000000}"/>
    <cellStyle name="쉼표 [0] 6 2 2" xfId="26" xr:uid="{00000000-0005-0000-0000-00001A000000}"/>
    <cellStyle name="쉼표 [0] 6 2 2 2" xfId="54" xr:uid="{00000000-0005-0000-0000-00001A000000}"/>
    <cellStyle name="쉼표 [0] 6 2 3" xfId="40" xr:uid="{00000000-0005-0000-0000-000019000000}"/>
    <cellStyle name="쉼표 [0] 6 3" xfId="19" xr:uid="{00000000-0005-0000-0000-00001B000000}"/>
    <cellStyle name="쉼표 [0] 6 3 2" xfId="47" xr:uid="{00000000-0005-0000-0000-00001B000000}"/>
    <cellStyle name="쉼표 [0] 6 4" xfId="33" xr:uid="{00000000-0005-0000-0000-000018000000}"/>
    <cellStyle name="쉼표 [0] 7" xfId="29" xr:uid="{00000000-0005-0000-0000-00004B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1322294</xdr:colOff>
      <xdr:row>11</xdr:row>
      <xdr:rowOff>156882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B48F189-FDD8-4A85-9451-38C68F53EB06}"/>
            </a:ext>
          </a:extLst>
        </xdr:cNvPr>
        <xdr:cNvSpPr txBox="1"/>
      </xdr:nvSpPr>
      <xdr:spPr>
        <a:xfrm>
          <a:off x="2560544" y="2623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2</xdr:col>
      <xdr:colOff>1311088</xdr:colOff>
      <xdr:row>17</xdr:row>
      <xdr:rowOff>44824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7EF15C7-CF8F-46FA-A682-2D94397E8CAD}"/>
            </a:ext>
          </a:extLst>
        </xdr:cNvPr>
        <xdr:cNvSpPr txBox="1"/>
      </xdr:nvSpPr>
      <xdr:spPr>
        <a:xfrm>
          <a:off x="2549338" y="38071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31</xdr:col>
      <xdr:colOff>19050</xdr:colOff>
      <xdr:row>18</xdr:row>
      <xdr:rowOff>200025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6C5C504-3004-144F-2C7A-E7E0EF947B77}"/>
            </a:ext>
          </a:extLst>
        </xdr:cNvPr>
        <xdr:cNvSpPr txBox="1"/>
      </xdr:nvSpPr>
      <xdr:spPr>
        <a:xfrm>
          <a:off x="23079075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46"/>
  <sheetViews>
    <sheetView tabSelected="1" zoomScale="85" zoomScaleNormal="85" workbookViewId="0">
      <pane xSplit="2" topLeftCell="C1" activePane="topRight" state="frozen"/>
      <selection pane="topRight" activeCell="AC44" sqref="AC44:AC46"/>
    </sheetView>
  </sheetViews>
  <sheetFormatPr defaultRowHeight="16.5"/>
  <cols>
    <col min="1" max="3" width="7.375" customWidth="1"/>
    <col min="4" max="4" width="16" customWidth="1"/>
    <col min="5" max="5" width="7.375" customWidth="1"/>
    <col min="6" max="6" width="16" customWidth="1"/>
    <col min="7" max="7" width="7.375" customWidth="1"/>
    <col min="8" max="11" width="16" customWidth="1"/>
    <col min="12" max="12" width="7.375" customWidth="1"/>
    <col min="13" max="13" width="16" customWidth="1"/>
    <col min="14" max="14" width="7.375" customWidth="1"/>
    <col min="15" max="15" width="16" customWidth="1"/>
    <col min="16" max="16" width="7.375" customWidth="1"/>
    <col min="17" max="17" width="14.25" bestFit="1" customWidth="1"/>
    <col min="18" max="20" width="16" customWidth="1"/>
    <col min="21" max="21" width="7.375" customWidth="1"/>
    <col min="22" max="22" width="16" customWidth="1"/>
    <col min="23" max="23" width="7.375" customWidth="1"/>
    <col min="24" max="24" width="16" customWidth="1"/>
    <col min="25" max="25" width="7.375" customWidth="1"/>
    <col min="26" max="29" width="16" customWidth="1"/>
    <col min="30" max="30" width="7.375" customWidth="1"/>
    <col min="31" max="31" width="16" customWidth="1"/>
    <col min="32" max="32" width="7.375" customWidth="1"/>
    <col min="33" max="33" width="16" customWidth="1"/>
    <col min="34" max="34" width="7.375" customWidth="1"/>
    <col min="35" max="38" width="16" customWidth="1"/>
    <col min="39" max="39" width="9.75" bestFit="1" customWidth="1"/>
    <col min="40" max="40" width="16" customWidth="1"/>
    <col min="41" max="41" width="7.375" customWidth="1"/>
    <col min="42" max="42" width="16" customWidth="1"/>
    <col min="43" max="43" width="7.375" customWidth="1"/>
    <col min="44" max="47" width="16" customWidth="1"/>
    <col min="48" max="48" width="9" customWidth="1"/>
  </cols>
  <sheetData>
    <row r="1" spans="1:71" ht="31.5">
      <c r="A1" s="1" t="s">
        <v>0</v>
      </c>
      <c r="B1" s="1"/>
      <c r="J1" s="2"/>
      <c r="K1" s="2"/>
    </row>
    <row r="2" spans="1:71" ht="13.5" customHeight="1">
      <c r="A2" s="1"/>
      <c r="B2" s="1"/>
      <c r="J2" s="2"/>
      <c r="K2" s="2"/>
    </row>
    <row r="3" spans="1:71" ht="24.75" thickBo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71" ht="17.25">
      <c r="A4" s="421" t="s">
        <v>2</v>
      </c>
      <c r="B4" s="422"/>
      <c r="C4" s="383" t="s">
        <v>3</v>
      </c>
      <c r="D4" s="384"/>
      <c r="E4" s="384"/>
      <c r="F4" s="384"/>
      <c r="G4" s="384"/>
      <c r="H4" s="384"/>
      <c r="I4" s="384"/>
      <c r="J4" s="384"/>
      <c r="K4" s="385"/>
      <c r="L4" s="383" t="s">
        <v>36</v>
      </c>
      <c r="M4" s="384"/>
      <c r="N4" s="384"/>
      <c r="O4" s="384"/>
      <c r="P4" s="384"/>
      <c r="Q4" s="384"/>
      <c r="R4" s="384"/>
      <c r="S4" s="384"/>
      <c r="T4" s="385"/>
      <c r="U4" s="383" t="s">
        <v>37</v>
      </c>
      <c r="V4" s="384"/>
      <c r="W4" s="384"/>
      <c r="X4" s="384"/>
      <c r="Y4" s="384"/>
      <c r="Z4" s="384"/>
      <c r="AA4" s="384"/>
      <c r="AB4" s="384"/>
      <c r="AC4" s="385"/>
      <c r="AD4" s="383" t="s">
        <v>38</v>
      </c>
      <c r="AE4" s="384"/>
      <c r="AF4" s="384"/>
      <c r="AG4" s="384"/>
      <c r="AH4" s="384"/>
      <c r="AI4" s="384"/>
      <c r="AJ4" s="384"/>
      <c r="AK4" s="384"/>
      <c r="AL4" s="385"/>
      <c r="AM4" s="383" t="s">
        <v>15</v>
      </c>
      <c r="AN4" s="384"/>
      <c r="AO4" s="384"/>
      <c r="AP4" s="384"/>
      <c r="AQ4" s="384"/>
      <c r="AR4" s="384"/>
      <c r="AS4" s="384"/>
      <c r="AT4" s="384"/>
      <c r="AU4" s="385"/>
    </row>
    <row r="5" spans="1:71" ht="17.25">
      <c r="A5" s="423"/>
      <c r="B5" s="424"/>
      <c r="C5" s="386" t="s">
        <v>4</v>
      </c>
      <c r="D5" s="387"/>
      <c r="E5" s="387"/>
      <c r="F5" s="387"/>
      <c r="G5" s="387"/>
      <c r="H5" s="388"/>
      <c r="I5" s="389" t="s">
        <v>5</v>
      </c>
      <c r="J5" s="389" t="s">
        <v>6</v>
      </c>
      <c r="K5" s="392" t="s">
        <v>7</v>
      </c>
      <c r="L5" s="386" t="s">
        <v>4</v>
      </c>
      <c r="M5" s="387"/>
      <c r="N5" s="387"/>
      <c r="O5" s="387"/>
      <c r="P5" s="387"/>
      <c r="Q5" s="388"/>
      <c r="R5" s="389" t="s">
        <v>5</v>
      </c>
      <c r="S5" s="389" t="s">
        <v>6</v>
      </c>
      <c r="T5" s="392" t="s">
        <v>7</v>
      </c>
      <c r="U5" s="386" t="s">
        <v>4</v>
      </c>
      <c r="V5" s="387"/>
      <c r="W5" s="387"/>
      <c r="X5" s="387"/>
      <c r="Y5" s="387"/>
      <c r="Z5" s="388"/>
      <c r="AA5" s="389" t="s">
        <v>5</v>
      </c>
      <c r="AB5" s="389" t="s">
        <v>6</v>
      </c>
      <c r="AC5" s="392" t="s">
        <v>7</v>
      </c>
      <c r="AD5" s="386" t="s">
        <v>4</v>
      </c>
      <c r="AE5" s="387"/>
      <c r="AF5" s="387"/>
      <c r="AG5" s="387"/>
      <c r="AH5" s="387"/>
      <c r="AI5" s="388"/>
      <c r="AJ5" s="389" t="s">
        <v>5</v>
      </c>
      <c r="AK5" s="389" t="s">
        <v>6</v>
      </c>
      <c r="AL5" s="392" t="s">
        <v>7</v>
      </c>
      <c r="AM5" s="386" t="s">
        <v>4</v>
      </c>
      <c r="AN5" s="387"/>
      <c r="AO5" s="387"/>
      <c r="AP5" s="387"/>
      <c r="AQ5" s="387"/>
      <c r="AR5" s="388"/>
      <c r="AS5" s="389" t="s">
        <v>5</v>
      </c>
      <c r="AT5" s="389" t="s">
        <v>6</v>
      </c>
      <c r="AU5" s="392" t="s">
        <v>7</v>
      </c>
    </row>
    <row r="6" spans="1:71" ht="17.25">
      <c r="A6" s="423"/>
      <c r="B6" s="424"/>
      <c r="C6" s="395" t="s">
        <v>8</v>
      </c>
      <c r="D6" s="396"/>
      <c r="E6" s="396" t="s">
        <v>9</v>
      </c>
      <c r="F6" s="397"/>
      <c r="G6" s="398" t="s">
        <v>10</v>
      </c>
      <c r="H6" s="399"/>
      <c r="I6" s="390"/>
      <c r="J6" s="390"/>
      <c r="K6" s="393"/>
      <c r="L6" s="395" t="s">
        <v>8</v>
      </c>
      <c r="M6" s="396"/>
      <c r="N6" s="396" t="s">
        <v>9</v>
      </c>
      <c r="O6" s="397"/>
      <c r="P6" s="398" t="s">
        <v>10</v>
      </c>
      <c r="Q6" s="399"/>
      <c r="R6" s="390"/>
      <c r="S6" s="390"/>
      <c r="T6" s="393"/>
      <c r="U6" s="395" t="s">
        <v>8</v>
      </c>
      <c r="V6" s="396"/>
      <c r="W6" s="396" t="s">
        <v>9</v>
      </c>
      <c r="X6" s="397"/>
      <c r="Y6" s="398" t="s">
        <v>10</v>
      </c>
      <c r="Z6" s="399"/>
      <c r="AA6" s="390"/>
      <c r="AB6" s="390"/>
      <c r="AC6" s="393"/>
      <c r="AD6" s="395" t="s">
        <v>8</v>
      </c>
      <c r="AE6" s="396"/>
      <c r="AF6" s="396" t="s">
        <v>9</v>
      </c>
      <c r="AG6" s="397"/>
      <c r="AH6" s="398" t="s">
        <v>10</v>
      </c>
      <c r="AI6" s="399"/>
      <c r="AJ6" s="390"/>
      <c r="AK6" s="390"/>
      <c r="AL6" s="393"/>
      <c r="AM6" s="395" t="s">
        <v>8</v>
      </c>
      <c r="AN6" s="396"/>
      <c r="AO6" s="396" t="s">
        <v>9</v>
      </c>
      <c r="AP6" s="397"/>
      <c r="AQ6" s="398" t="s">
        <v>10</v>
      </c>
      <c r="AR6" s="399"/>
      <c r="AS6" s="390"/>
      <c r="AT6" s="390"/>
      <c r="AU6" s="393"/>
    </row>
    <row r="7" spans="1:71" s="118" customFormat="1" ht="18" thickBot="1">
      <c r="A7" s="425"/>
      <c r="B7" s="426"/>
      <c r="C7" s="267" t="s">
        <v>11</v>
      </c>
      <c r="D7" s="268" t="s">
        <v>12</v>
      </c>
      <c r="E7" s="268" t="s">
        <v>11</v>
      </c>
      <c r="F7" s="269" t="s">
        <v>12</v>
      </c>
      <c r="G7" s="270" t="s">
        <v>11</v>
      </c>
      <c r="H7" s="271" t="s">
        <v>10</v>
      </c>
      <c r="I7" s="391"/>
      <c r="J7" s="391"/>
      <c r="K7" s="394"/>
      <c r="L7" s="267" t="s">
        <v>11</v>
      </c>
      <c r="M7" s="268" t="s">
        <v>12</v>
      </c>
      <c r="N7" s="268" t="s">
        <v>11</v>
      </c>
      <c r="O7" s="269" t="s">
        <v>12</v>
      </c>
      <c r="P7" s="270" t="s">
        <v>11</v>
      </c>
      <c r="Q7" s="271" t="s">
        <v>10</v>
      </c>
      <c r="R7" s="391"/>
      <c r="S7" s="391"/>
      <c r="T7" s="394"/>
      <c r="U7" s="267" t="s">
        <v>11</v>
      </c>
      <c r="V7" s="268" t="s">
        <v>12</v>
      </c>
      <c r="W7" s="268" t="s">
        <v>11</v>
      </c>
      <c r="X7" s="269" t="s">
        <v>12</v>
      </c>
      <c r="Y7" s="270" t="s">
        <v>11</v>
      </c>
      <c r="Z7" s="271" t="s">
        <v>10</v>
      </c>
      <c r="AA7" s="391"/>
      <c r="AB7" s="391"/>
      <c r="AC7" s="394"/>
      <c r="AD7" s="267" t="s">
        <v>11</v>
      </c>
      <c r="AE7" s="268" t="s">
        <v>12</v>
      </c>
      <c r="AF7" s="268" t="s">
        <v>11</v>
      </c>
      <c r="AG7" s="269" t="s">
        <v>12</v>
      </c>
      <c r="AH7" s="270" t="s">
        <v>11</v>
      </c>
      <c r="AI7" s="271" t="s">
        <v>10</v>
      </c>
      <c r="AJ7" s="391"/>
      <c r="AK7" s="391"/>
      <c r="AL7" s="394"/>
      <c r="AM7" s="267" t="s">
        <v>11</v>
      </c>
      <c r="AN7" s="268" t="s">
        <v>12</v>
      </c>
      <c r="AO7" s="268" t="s">
        <v>11</v>
      </c>
      <c r="AP7" s="269" t="s">
        <v>12</v>
      </c>
      <c r="AQ7" s="270" t="s">
        <v>11</v>
      </c>
      <c r="AR7" s="271" t="s">
        <v>10</v>
      </c>
      <c r="AS7" s="391"/>
      <c r="AT7" s="391"/>
      <c r="AU7" s="394"/>
    </row>
    <row r="8" spans="1:71" s="118" customFormat="1" ht="18" thickTop="1">
      <c r="A8" s="430" t="s">
        <v>13</v>
      </c>
      <c r="B8" s="182" t="s">
        <v>16</v>
      </c>
      <c r="C8" s="183">
        <v>6</v>
      </c>
      <c r="D8" s="184">
        <v>2935765</v>
      </c>
      <c r="E8" s="184">
        <v>8</v>
      </c>
      <c r="F8" s="185">
        <v>33181910</v>
      </c>
      <c r="G8" s="186">
        <f>SUM(C8,E8)</f>
        <v>14</v>
      </c>
      <c r="H8" s="187">
        <f>SUM(D8,F8)</f>
        <v>36117675</v>
      </c>
      <c r="I8" s="400">
        <v>260959627</v>
      </c>
      <c r="J8" s="417">
        <v>29609790</v>
      </c>
      <c r="K8" s="401">
        <f>H10+I8-J8</f>
        <v>276042512</v>
      </c>
      <c r="L8" s="183">
        <v>1</v>
      </c>
      <c r="M8" s="184">
        <v>2000000</v>
      </c>
      <c r="N8" s="184">
        <v>9</v>
      </c>
      <c r="O8" s="185">
        <v>30250090</v>
      </c>
      <c r="P8" s="186">
        <f>SUM(L8,N8)</f>
        <v>10</v>
      </c>
      <c r="Q8" s="187">
        <f>SUM(M8,O8)</f>
        <v>32250090</v>
      </c>
      <c r="R8" s="400">
        <v>167524077</v>
      </c>
      <c r="S8" s="417">
        <v>11832820</v>
      </c>
      <c r="T8" s="401">
        <f>Q10+R8-S8</f>
        <v>193046387</v>
      </c>
      <c r="U8" s="183">
        <v>24</v>
      </c>
      <c r="V8" s="184">
        <v>244000</v>
      </c>
      <c r="W8" s="184">
        <v>9</v>
      </c>
      <c r="X8" s="185">
        <v>11180400</v>
      </c>
      <c r="Y8" s="186">
        <f>SUM(U8,W8)</f>
        <v>33</v>
      </c>
      <c r="Z8" s="187">
        <f>SUM(V8,X8)</f>
        <v>11424400</v>
      </c>
      <c r="AA8" s="400">
        <v>136307550</v>
      </c>
      <c r="AB8" s="417">
        <v>12349699</v>
      </c>
      <c r="AC8" s="401">
        <f>Z10+AA8-AB8</f>
        <v>139777251</v>
      </c>
      <c r="AD8" s="183">
        <v>2</v>
      </c>
      <c r="AE8" s="184">
        <v>4000000</v>
      </c>
      <c r="AF8" s="184">
        <v>6</v>
      </c>
      <c r="AG8" s="185">
        <v>14853568</v>
      </c>
      <c r="AH8" s="186">
        <f>SUM(AD8,AF8)</f>
        <v>8</v>
      </c>
      <c r="AI8" s="187">
        <f>SUM(AE8,AG8)</f>
        <v>18853568</v>
      </c>
      <c r="AJ8" s="400">
        <v>195879959</v>
      </c>
      <c r="AK8" s="417">
        <v>16072900</v>
      </c>
      <c r="AL8" s="401">
        <f>AI10+AJ8-AK8</f>
        <v>215930627</v>
      </c>
      <c r="AM8" s="188">
        <f>SUM(C8,L8,U8,AD8)</f>
        <v>33</v>
      </c>
      <c r="AN8" s="189">
        <f t="shared" ref="AN8:AP8" si="0">SUM(D8,M8,V8,AE8)</f>
        <v>9179765</v>
      </c>
      <c r="AO8" s="189">
        <f t="shared" si="0"/>
        <v>32</v>
      </c>
      <c r="AP8" s="190">
        <f t="shared" si="0"/>
        <v>89465968</v>
      </c>
      <c r="AQ8" s="186">
        <f>SUM(AM8,AO8)</f>
        <v>65</v>
      </c>
      <c r="AR8" s="187">
        <f>SUM(AN8,AP8)</f>
        <v>98645733</v>
      </c>
      <c r="AS8" s="400"/>
      <c r="AT8" s="400">
        <f>SUM(J8,S8,AB8,AK8)</f>
        <v>69865209</v>
      </c>
      <c r="AU8" s="401">
        <f>AR10+AS8-AT8</f>
        <v>64125564</v>
      </c>
    </row>
    <row r="9" spans="1:71" s="118" customFormat="1" ht="18" thickBot="1">
      <c r="A9" s="431"/>
      <c r="B9" s="191" t="s">
        <v>17</v>
      </c>
      <c r="C9" s="192">
        <v>8</v>
      </c>
      <c r="D9" s="110">
        <v>115000</v>
      </c>
      <c r="E9" s="110">
        <v>14</v>
      </c>
      <c r="F9" s="193">
        <v>8460000</v>
      </c>
      <c r="G9" s="194">
        <f>SUM(C9,E9)</f>
        <v>22</v>
      </c>
      <c r="H9" s="195">
        <f>SUM(D9,F9)</f>
        <v>8575000</v>
      </c>
      <c r="I9" s="372"/>
      <c r="J9" s="406"/>
      <c r="K9" s="375"/>
      <c r="L9" s="192">
        <v>61</v>
      </c>
      <c r="M9" s="110">
        <v>1395040</v>
      </c>
      <c r="N9" s="110">
        <v>6</v>
      </c>
      <c r="O9" s="193">
        <v>3710000</v>
      </c>
      <c r="P9" s="194">
        <f>SUM(L9,N9)</f>
        <v>67</v>
      </c>
      <c r="Q9" s="195">
        <f>SUM(M9,O9)</f>
        <v>5105040</v>
      </c>
      <c r="R9" s="372"/>
      <c r="S9" s="406"/>
      <c r="T9" s="375"/>
      <c r="U9" s="192">
        <v>26</v>
      </c>
      <c r="V9" s="110">
        <v>1245000</v>
      </c>
      <c r="W9" s="110">
        <v>7</v>
      </c>
      <c r="X9" s="193">
        <v>3150000</v>
      </c>
      <c r="Y9" s="194">
        <f>SUM(U9,W9)</f>
        <v>33</v>
      </c>
      <c r="Z9" s="195">
        <f>SUM(V9,X9)</f>
        <v>4395000</v>
      </c>
      <c r="AA9" s="372"/>
      <c r="AB9" s="406"/>
      <c r="AC9" s="375"/>
      <c r="AD9" s="192">
        <v>14</v>
      </c>
      <c r="AE9" s="110">
        <v>780000</v>
      </c>
      <c r="AF9" s="110">
        <v>30</v>
      </c>
      <c r="AG9" s="193">
        <v>16490000</v>
      </c>
      <c r="AH9" s="194">
        <f>SUM(AD9,AF9)</f>
        <v>44</v>
      </c>
      <c r="AI9" s="195">
        <f>SUM(AE9,AG9)</f>
        <v>17270000</v>
      </c>
      <c r="AJ9" s="372"/>
      <c r="AK9" s="406"/>
      <c r="AL9" s="375"/>
      <c r="AM9" s="196">
        <f>SUM(C9,L9,U9,AD9)</f>
        <v>109</v>
      </c>
      <c r="AN9" s="197">
        <f t="shared" ref="AN9" si="1">SUM(D9,M9,V9,AE9)</f>
        <v>3535040</v>
      </c>
      <c r="AO9" s="197">
        <f t="shared" ref="AO9" si="2">SUM(E9,N9,W9,AF9)</f>
        <v>57</v>
      </c>
      <c r="AP9" s="198">
        <f t="shared" ref="AP9" si="3">SUM(F9,O9,X9,AG9)</f>
        <v>31810000</v>
      </c>
      <c r="AQ9" s="194">
        <f>SUM(AM9,AO9)</f>
        <v>166</v>
      </c>
      <c r="AR9" s="195">
        <f>SUM(AN9,AP9)</f>
        <v>35345040</v>
      </c>
      <c r="AS9" s="372"/>
      <c r="AT9" s="372"/>
      <c r="AU9" s="375"/>
    </row>
    <row r="10" spans="1:71" s="118" customFormat="1" ht="18" thickTop="1">
      <c r="A10" s="431"/>
      <c r="B10" s="199" t="s">
        <v>15</v>
      </c>
      <c r="C10" s="200">
        <f>SUM(C8:C9)</f>
        <v>14</v>
      </c>
      <c r="D10" s="201">
        <f>SUM(D8:D9)</f>
        <v>3050765</v>
      </c>
      <c r="E10" s="201">
        <f t="shared" ref="E10:H10" si="4">SUM(E8:E9)</f>
        <v>22</v>
      </c>
      <c r="F10" s="202">
        <f t="shared" si="4"/>
        <v>41641910</v>
      </c>
      <c r="G10" s="203">
        <f t="shared" si="4"/>
        <v>36</v>
      </c>
      <c r="H10" s="204">
        <f t="shared" si="4"/>
        <v>44692675</v>
      </c>
      <c r="I10" s="372"/>
      <c r="J10" s="406"/>
      <c r="K10" s="375"/>
      <c r="L10" s="200">
        <f>SUM(L8:L9)</f>
        <v>62</v>
      </c>
      <c r="M10" s="201">
        <f t="shared" ref="M10" si="5">SUM(M8:M9)</f>
        <v>3395040</v>
      </c>
      <c r="N10" s="201">
        <f t="shared" ref="N10" si="6">SUM(N8:N9)</f>
        <v>15</v>
      </c>
      <c r="O10" s="202">
        <f t="shared" ref="O10" si="7">SUM(O8:O9)</f>
        <v>33960090</v>
      </c>
      <c r="P10" s="203">
        <f t="shared" ref="P10" si="8">SUM(P8:P9)</f>
        <v>77</v>
      </c>
      <c r="Q10" s="204">
        <f t="shared" ref="Q10" si="9">SUM(Q8:Q9)</f>
        <v>37355130</v>
      </c>
      <c r="R10" s="372"/>
      <c r="S10" s="406"/>
      <c r="T10" s="375"/>
      <c r="U10" s="200">
        <f>SUM(U8:U9)</f>
        <v>50</v>
      </c>
      <c r="V10" s="201">
        <f t="shared" ref="V10" si="10">SUM(V8:V9)</f>
        <v>1489000</v>
      </c>
      <c r="W10" s="201">
        <f t="shared" ref="W10" si="11">SUM(W8:W9)</f>
        <v>16</v>
      </c>
      <c r="X10" s="202">
        <f t="shared" ref="X10" si="12">SUM(X8:X9)</f>
        <v>14330400</v>
      </c>
      <c r="Y10" s="203">
        <f t="shared" ref="Y10" si="13">SUM(Y8:Y9)</f>
        <v>66</v>
      </c>
      <c r="Z10" s="204">
        <f t="shared" ref="Z10" si="14">SUM(Z8:Z9)</f>
        <v>15819400</v>
      </c>
      <c r="AA10" s="372"/>
      <c r="AB10" s="406"/>
      <c r="AC10" s="375"/>
      <c r="AD10" s="200">
        <f>SUM(AD8:AD9)</f>
        <v>16</v>
      </c>
      <c r="AE10" s="201">
        <f t="shared" ref="AE10" si="15">SUM(AE8:AE9)</f>
        <v>4780000</v>
      </c>
      <c r="AF10" s="201">
        <f t="shared" ref="AF10" si="16">SUM(AF8:AF9)</f>
        <v>36</v>
      </c>
      <c r="AG10" s="202">
        <f t="shared" ref="AG10" si="17">SUM(AG8:AG9)</f>
        <v>31343568</v>
      </c>
      <c r="AH10" s="203">
        <f t="shared" ref="AH10" si="18">SUM(AH8:AH9)</f>
        <v>52</v>
      </c>
      <c r="AI10" s="204">
        <f t="shared" ref="AI10" si="19">SUM(AI8:AI9)</f>
        <v>36123568</v>
      </c>
      <c r="AJ10" s="372"/>
      <c r="AK10" s="406"/>
      <c r="AL10" s="375"/>
      <c r="AM10" s="200">
        <f>SUM(AM8:AM9)</f>
        <v>142</v>
      </c>
      <c r="AN10" s="201">
        <f t="shared" ref="AN10" si="20">SUM(AN8:AN9)</f>
        <v>12714805</v>
      </c>
      <c r="AO10" s="201">
        <f t="shared" ref="AO10" si="21">SUM(AO8:AO9)</f>
        <v>89</v>
      </c>
      <c r="AP10" s="202">
        <f t="shared" ref="AP10" si="22">SUM(AP8:AP9)</f>
        <v>121275968</v>
      </c>
      <c r="AQ10" s="203">
        <f t="shared" ref="AQ10" si="23">SUM(AQ8:AQ9)</f>
        <v>231</v>
      </c>
      <c r="AR10" s="204">
        <f t="shared" ref="AR10" si="24">SUM(AR8:AR9)</f>
        <v>133990773</v>
      </c>
      <c r="AS10" s="372"/>
      <c r="AT10" s="372"/>
      <c r="AU10" s="375"/>
    </row>
    <row r="11" spans="1:71" s="118" customFormat="1" ht="17.25">
      <c r="A11" s="432" t="s">
        <v>14</v>
      </c>
      <c r="B11" s="205" t="s">
        <v>16</v>
      </c>
      <c r="C11" s="206">
        <v>9</v>
      </c>
      <c r="D11" s="109">
        <v>2080434</v>
      </c>
      <c r="E11" s="109">
        <v>6</v>
      </c>
      <c r="F11" s="207">
        <v>14650000</v>
      </c>
      <c r="G11" s="208">
        <f>SUM(C11,E11)</f>
        <v>15</v>
      </c>
      <c r="H11" s="209">
        <f>SUM(D11,F11)</f>
        <v>16730434</v>
      </c>
      <c r="I11" s="377">
        <f>K8</f>
        <v>276042512</v>
      </c>
      <c r="J11" s="405">
        <v>50447574</v>
      </c>
      <c r="K11" s="418">
        <f>H13+I11-J11</f>
        <v>251970372</v>
      </c>
      <c r="L11" s="206">
        <v>8</v>
      </c>
      <c r="M11" s="109">
        <v>714100</v>
      </c>
      <c r="N11" s="109">
        <v>6</v>
      </c>
      <c r="O11" s="207">
        <v>40563300</v>
      </c>
      <c r="P11" s="208">
        <f>SUM(L11,N11)</f>
        <v>14</v>
      </c>
      <c r="Q11" s="209">
        <f>SUM(M11,O11)</f>
        <v>41277400</v>
      </c>
      <c r="R11" s="377">
        <f>T8</f>
        <v>193046387</v>
      </c>
      <c r="S11" s="405">
        <v>53234170</v>
      </c>
      <c r="T11" s="418">
        <f>Q13+R11-S11</f>
        <v>186157057</v>
      </c>
      <c r="U11" s="206">
        <v>29</v>
      </c>
      <c r="V11" s="109">
        <v>948873</v>
      </c>
      <c r="W11" s="109">
        <v>9</v>
      </c>
      <c r="X11" s="207">
        <v>3658548</v>
      </c>
      <c r="Y11" s="208">
        <f>SUM(U11,W11)</f>
        <v>38</v>
      </c>
      <c r="Z11" s="209">
        <f>SUM(V11,X11)</f>
        <v>4607421</v>
      </c>
      <c r="AA11" s="377">
        <f>AC8</f>
        <v>139777251</v>
      </c>
      <c r="AB11" s="405">
        <v>44762721</v>
      </c>
      <c r="AC11" s="418">
        <f>Z13+AA11-AB11</f>
        <v>103980951</v>
      </c>
      <c r="AD11" s="206">
        <v>2</v>
      </c>
      <c r="AE11" s="109">
        <v>787840</v>
      </c>
      <c r="AF11" s="109">
        <v>13</v>
      </c>
      <c r="AG11" s="207">
        <v>4003000</v>
      </c>
      <c r="AH11" s="208">
        <f>SUM(AD11,AF11)</f>
        <v>15</v>
      </c>
      <c r="AI11" s="209">
        <f>SUM(AE11,AG11)</f>
        <v>4790840</v>
      </c>
      <c r="AJ11" s="377">
        <f>AL8</f>
        <v>215930627</v>
      </c>
      <c r="AK11" s="405">
        <v>20186670</v>
      </c>
      <c r="AL11" s="380">
        <f>AI13+AJ11-AK11</f>
        <v>206874797</v>
      </c>
      <c r="AM11" s="210">
        <f>SUM(C11,L11,U11,AD11)</f>
        <v>48</v>
      </c>
      <c r="AN11" s="211">
        <f t="shared" ref="AN11:AP11" si="25">SUM(D11,M11,V11,AE11)</f>
        <v>4531247</v>
      </c>
      <c r="AO11" s="211">
        <f t="shared" si="25"/>
        <v>34</v>
      </c>
      <c r="AP11" s="212">
        <f t="shared" si="25"/>
        <v>62874848</v>
      </c>
      <c r="AQ11" s="208">
        <f>SUM(AM11,AO11)</f>
        <v>82</v>
      </c>
      <c r="AR11" s="209">
        <f>SUM(AN11,AP11)</f>
        <v>67406095</v>
      </c>
      <c r="AS11" s="377"/>
      <c r="AT11" s="377"/>
      <c r="AU11" s="380"/>
    </row>
    <row r="12" spans="1:71" s="118" customFormat="1" ht="18" thickBot="1">
      <c r="A12" s="433"/>
      <c r="B12" s="213" t="s">
        <v>17</v>
      </c>
      <c r="C12" s="192">
        <v>8</v>
      </c>
      <c r="D12" s="110">
        <v>125000</v>
      </c>
      <c r="E12" s="110">
        <v>12</v>
      </c>
      <c r="F12" s="193">
        <v>9520000</v>
      </c>
      <c r="G12" s="214">
        <f>SUM(C12,E12)</f>
        <v>20</v>
      </c>
      <c r="H12" s="215">
        <f>SUM(D12,F12)</f>
        <v>9645000</v>
      </c>
      <c r="I12" s="378"/>
      <c r="J12" s="406"/>
      <c r="K12" s="419"/>
      <c r="L12" s="192">
        <v>68</v>
      </c>
      <c r="M12" s="110">
        <v>1157440</v>
      </c>
      <c r="N12" s="110">
        <v>7</v>
      </c>
      <c r="O12" s="193">
        <v>3910000</v>
      </c>
      <c r="P12" s="214">
        <f>SUM(L12,N12)</f>
        <v>75</v>
      </c>
      <c r="Q12" s="215">
        <f>SUM(M12,O12)</f>
        <v>5067440</v>
      </c>
      <c r="R12" s="378"/>
      <c r="S12" s="406"/>
      <c r="T12" s="419"/>
      <c r="U12" s="192">
        <v>23</v>
      </c>
      <c r="V12" s="110">
        <v>1149000</v>
      </c>
      <c r="W12" s="110">
        <v>7</v>
      </c>
      <c r="X12" s="193">
        <v>3210000</v>
      </c>
      <c r="Y12" s="214">
        <f>SUM(U12,W12)</f>
        <v>30</v>
      </c>
      <c r="Z12" s="215">
        <f>SUM(V12,X12)</f>
        <v>4359000</v>
      </c>
      <c r="AA12" s="378"/>
      <c r="AB12" s="406"/>
      <c r="AC12" s="419"/>
      <c r="AD12" s="192">
        <v>14</v>
      </c>
      <c r="AE12" s="110">
        <v>750000</v>
      </c>
      <c r="AF12" s="110">
        <v>25</v>
      </c>
      <c r="AG12" s="193">
        <v>5590000</v>
      </c>
      <c r="AH12" s="214">
        <f>SUM(AD12,AF12)</f>
        <v>39</v>
      </c>
      <c r="AI12" s="215">
        <f>SUM(AE12,AG12)</f>
        <v>6340000</v>
      </c>
      <c r="AJ12" s="378"/>
      <c r="AK12" s="406"/>
      <c r="AL12" s="381"/>
      <c r="AM12" s="216">
        <f>SUM(C12,L12,U12,AD12)</f>
        <v>113</v>
      </c>
      <c r="AN12" s="217">
        <f t="shared" ref="AN12" si="26">SUM(D12,M12,V12,AE12)</f>
        <v>3181440</v>
      </c>
      <c r="AO12" s="217">
        <f t="shared" ref="AO12" si="27">SUM(E12,N12,W12,AF12)</f>
        <v>51</v>
      </c>
      <c r="AP12" s="218">
        <f>SUM(F12,O12,X12,AG12)</f>
        <v>22230000</v>
      </c>
      <c r="AQ12" s="214">
        <f>SUM(AM12,AO12)</f>
        <v>164</v>
      </c>
      <c r="AR12" s="215">
        <f>SUM(AN12,AP12)</f>
        <v>25411440</v>
      </c>
      <c r="AS12" s="378"/>
      <c r="AT12" s="378"/>
      <c r="AU12" s="381"/>
      <c r="BS12" s="219"/>
    </row>
    <row r="13" spans="1:71" s="118" customFormat="1" ht="18" thickTop="1">
      <c r="A13" s="434"/>
      <c r="B13" s="220" t="s">
        <v>15</v>
      </c>
      <c r="C13" s="221">
        <f>SUM(C11:C12)</f>
        <v>17</v>
      </c>
      <c r="D13" s="222">
        <f t="shared" ref="D13" si="28">SUM(D11:D12)</f>
        <v>2205434</v>
      </c>
      <c r="E13" s="222">
        <f t="shared" ref="E13" si="29">SUM(E11:E12)</f>
        <v>18</v>
      </c>
      <c r="F13" s="223">
        <f t="shared" ref="F13" si="30">SUM(F11:F12)</f>
        <v>24170000</v>
      </c>
      <c r="G13" s="224">
        <f>SUM(G11:G12)</f>
        <v>35</v>
      </c>
      <c r="H13" s="225">
        <f t="shared" ref="H13" si="31">SUM(H11:H12)</f>
        <v>26375434</v>
      </c>
      <c r="I13" s="379"/>
      <c r="J13" s="407"/>
      <c r="K13" s="420"/>
      <c r="L13" s="221">
        <f>SUM(L11:L12)</f>
        <v>76</v>
      </c>
      <c r="M13" s="222">
        <f t="shared" ref="M13" si="32">SUM(M11:M12)</f>
        <v>1871540</v>
      </c>
      <c r="N13" s="222">
        <f t="shared" ref="N13" si="33">SUM(N11:N12)</f>
        <v>13</v>
      </c>
      <c r="O13" s="223">
        <f t="shared" ref="O13" si="34">SUM(O11:O12)</f>
        <v>44473300</v>
      </c>
      <c r="P13" s="224">
        <f>SUM(P11:P12)</f>
        <v>89</v>
      </c>
      <c r="Q13" s="225">
        <f t="shared" ref="Q13" si="35">SUM(Q11:Q12)</f>
        <v>46344840</v>
      </c>
      <c r="R13" s="379"/>
      <c r="S13" s="407"/>
      <c r="T13" s="420"/>
      <c r="U13" s="221">
        <f>SUM(U11:U12)</f>
        <v>52</v>
      </c>
      <c r="V13" s="222">
        <f t="shared" ref="V13" si="36">SUM(V11:V12)</f>
        <v>2097873</v>
      </c>
      <c r="W13" s="222">
        <f t="shared" ref="W13" si="37">SUM(W11:W12)</f>
        <v>16</v>
      </c>
      <c r="X13" s="223">
        <f t="shared" ref="X13" si="38">SUM(X11:X12)</f>
        <v>6868548</v>
      </c>
      <c r="Y13" s="224">
        <f>SUM(Y11:Y12)</f>
        <v>68</v>
      </c>
      <c r="Z13" s="225">
        <f t="shared" ref="Z13" si="39">SUM(Z11:Z12)</f>
        <v>8966421</v>
      </c>
      <c r="AA13" s="379"/>
      <c r="AB13" s="407"/>
      <c r="AC13" s="420"/>
      <c r="AD13" s="221">
        <f>SUM(AD11:AD12)</f>
        <v>16</v>
      </c>
      <c r="AE13" s="222">
        <f t="shared" ref="AE13" si="40">SUM(AE11:AE12)</f>
        <v>1537840</v>
      </c>
      <c r="AF13" s="222">
        <f t="shared" ref="AF13" si="41">SUM(AF11:AF12)</f>
        <v>38</v>
      </c>
      <c r="AG13" s="223">
        <f t="shared" ref="AG13" si="42">SUM(AG11:AG12)</f>
        <v>9593000</v>
      </c>
      <c r="AH13" s="224">
        <f>SUM(AH11:AH12)</f>
        <v>54</v>
      </c>
      <c r="AI13" s="225">
        <f t="shared" ref="AI13" si="43">SUM(AI11:AI12)</f>
        <v>11130840</v>
      </c>
      <c r="AJ13" s="379"/>
      <c r="AK13" s="407"/>
      <c r="AL13" s="382"/>
      <c r="AM13" s="221">
        <f>SUM(AM11:AM12)</f>
        <v>161</v>
      </c>
      <c r="AN13" s="222">
        <f t="shared" ref="AN13" si="44">SUM(AN11:AN12)</f>
        <v>7712687</v>
      </c>
      <c r="AO13" s="222">
        <f t="shared" ref="AO13" si="45">SUM(AO11:AO12)</f>
        <v>85</v>
      </c>
      <c r="AP13" s="223">
        <f t="shared" ref="AP13" si="46">SUM(AP11:AP12)</f>
        <v>85104848</v>
      </c>
      <c r="AQ13" s="224">
        <f>SUM(AQ11:AQ12)</f>
        <v>246</v>
      </c>
      <c r="AR13" s="225">
        <f t="shared" ref="AR13" si="47">SUM(AR11:AR12)</f>
        <v>92817535</v>
      </c>
      <c r="AS13" s="379"/>
      <c r="AT13" s="379"/>
      <c r="AU13" s="382"/>
    </row>
    <row r="14" spans="1:71" s="118" customFormat="1" ht="17.25">
      <c r="A14" s="435" t="s">
        <v>18</v>
      </c>
      <c r="B14" s="226" t="s">
        <v>16</v>
      </c>
      <c r="C14" s="206">
        <v>6</v>
      </c>
      <c r="D14" s="109">
        <v>724959</v>
      </c>
      <c r="E14" s="109">
        <v>35</v>
      </c>
      <c r="F14" s="207">
        <v>31059350</v>
      </c>
      <c r="G14" s="227">
        <f>SUM(C14,E14)</f>
        <v>41</v>
      </c>
      <c r="H14" s="228">
        <f>SUM(D14,F14)</f>
        <v>31784309</v>
      </c>
      <c r="I14" s="371">
        <f>K11</f>
        <v>251970372</v>
      </c>
      <c r="J14" s="405">
        <v>50832950</v>
      </c>
      <c r="K14" s="437">
        <f>H16+I14-J14</f>
        <v>241706731</v>
      </c>
      <c r="L14" s="206">
        <v>1</v>
      </c>
      <c r="M14" s="109">
        <v>192000</v>
      </c>
      <c r="N14" s="109">
        <v>6</v>
      </c>
      <c r="O14" s="207">
        <v>18011000</v>
      </c>
      <c r="P14" s="227">
        <f>SUM(L14,N14)</f>
        <v>7</v>
      </c>
      <c r="Q14" s="228">
        <f>SUM(M14,O14)</f>
        <v>18203000</v>
      </c>
      <c r="R14" s="377">
        <f>T11</f>
        <v>186157057</v>
      </c>
      <c r="S14" s="405">
        <v>17294168</v>
      </c>
      <c r="T14" s="418">
        <f>Q16+R14-S14</f>
        <v>192923129</v>
      </c>
      <c r="U14" s="206">
        <v>51</v>
      </c>
      <c r="V14" s="109">
        <v>383336</v>
      </c>
      <c r="W14" s="109">
        <v>1</v>
      </c>
      <c r="X14" s="207">
        <v>10000000</v>
      </c>
      <c r="Y14" s="227">
        <f>SUM(U14,W14)</f>
        <v>52</v>
      </c>
      <c r="Z14" s="228">
        <f>SUM(V14,X14)</f>
        <v>10383336</v>
      </c>
      <c r="AA14" s="377">
        <f>AC11</f>
        <v>103980951</v>
      </c>
      <c r="AB14" s="405">
        <v>5534520</v>
      </c>
      <c r="AC14" s="375">
        <f>Z16+AA14-AB14</f>
        <v>113288767</v>
      </c>
      <c r="AD14" s="229">
        <v>3</v>
      </c>
      <c r="AE14" s="230">
        <v>4018738</v>
      </c>
      <c r="AF14" s="230">
        <v>2</v>
      </c>
      <c r="AG14" s="231">
        <v>1803000</v>
      </c>
      <c r="AH14" s="227">
        <f>SUM(AD14,AF14)</f>
        <v>5</v>
      </c>
      <c r="AI14" s="228">
        <f>SUM(AE14,AG14)</f>
        <v>5821738</v>
      </c>
      <c r="AJ14" s="408">
        <v>206874797</v>
      </c>
      <c r="AK14" s="411">
        <v>17152660</v>
      </c>
      <c r="AL14" s="414">
        <v>207273875</v>
      </c>
      <c r="AM14" s="232">
        <f>SUM(C14,L14,U14,AD14)</f>
        <v>61</v>
      </c>
      <c r="AN14" s="233">
        <f t="shared" ref="AN14:AP14" si="48">SUM(D14,M14,V14,AE14)</f>
        <v>5319033</v>
      </c>
      <c r="AO14" s="233">
        <f t="shared" si="48"/>
        <v>44</v>
      </c>
      <c r="AP14" s="234">
        <f t="shared" si="48"/>
        <v>60873350</v>
      </c>
      <c r="AQ14" s="227">
        <f>SUM(AM14,AO14)</f>
        <v>105</v>
      </c>
      <c r="AR14" s="228">
        <f>SUM(AN14,AP14)</f>
        <v>66192383</v>
      </c>
      <c r="AS14" s="371"/>
      <c r="AT14" s="371"/>
      <c r="AU14" s="374"/>
    </row>
    <row r="15" spans="1:71" s="118" customFormat="1" ht="18" thickBot="1">
      <c r="A15" s="431"/>
      <c r="B15" s="191" t="s">
        <v>17</v>
      </c>
      <c r="C15" s="192">
        <v>6</v>
      </c>
      <c r="D15" s="110">
        <v>95000</v>
      </c>
      <c r="E15" s="110">
        <v>21</v>
      </c>
      <c r="F15" s="193">
        <v>8690000</v>
      </c>
      <c r="G15" s="194">
        <f>SUM(C15,E15)</f>
        <v>27</v>
      </c>
      <c r="H15" s="195">
        <f>SUM(D15,F15)</f>
        <v>8785000</v>
      </c>
      <c r="I15" s="372"/>
      <c r="J15" s="406"/>
      <c r="K15" s="438"/>
      <c r="L15" s="192">
        <v>74</v>
      </c>
      <c r="M15" s="110">
        <v>1387240</v>
      </c>
      <c r="N15" s="110">
        <v>8</v>
      </c>
      <c r="O15" s="193">
        <v>4470000</v>
      </c>
      <c r="P15" s="194">
        <f>SUM(L15,N15)</f>
        <v>82</v>
      </c>
      <c r="Q15" s="195">
        <f>SUM(M15,O15)</f>
        <v>5857240</v>
      </c>
      <c r="R15" s="378"/>
      <c r="S15" s="406"/>
      <c r="T15" s="419"/>
      <c r="U15" s="192">
        <v>25</v>
      </c>
      <c r="V15" s="110">
        <v>1349000</v>
      </c>
      <c r="W15" s="110">
        <v>6</v>
      </c>
      <c r="X15" s="193">
        <v>3110000</v>
      </c>
      <c r="Y15" s="194">
        <f>SUM(U15,W15)</f>
        <v>31</v>
      </c>
      <c r="Z15" s="195">
        <f>SUM(V15,X15)</f>
        <v>4459000</v>
      </c>
      <c r="AA15" s="378"/>
      <c r="AB15" s="406"/>
      <c r="AC15" s="375"/>
      <c r="AD15" s="235">
        <v>16</v>
      </c>
      <c r="AE15" s="236">
        <v>850000</v>
      </c>
      <c r="AF15" s="236">
        <v>37</v>
      </c>
      <c r="AG15" s="237">
        <v>10880000</v>
      </c>
      <c r="AH15" s="194">
        <f>SUM(AD15,AF15)</f>
        <v>53</v>
      </c>
      <c r="AI15" s="195">
        <f>SUM(AE15,AG15)</f>
        <v>11730000</v>
      </c>
      <c r="AJ15" s="409"/>
      <c r="AK15" s="412"/>
      <c r="AL15" s="415"/>
      <c r="AM15" s="196">
        <f>SUM(C15,L15,U15,AD15)</f>
        <v>121</v>
      </c>
      <c r="AN15" s="197">
        <f>SUM(D15,M15,V15,AE15)</f>
        <v>3681240</v>
      </c>
      <c r="AO15" s="197">
        <f t="shared" ref="AO15" si="49">SUM(E15,N15,W15,AF15)</f>
        <v>72</v>
      </c>
      <c r="AP15" s="198">
        <f t="shared" ref="AP15" si="50">SUM(F15,O15,X15,AG15)</f>
        <v>27150000</v>
      </c>
      <c r="AQ15" s="194">
        <f>SUM(AM15,AO15)</f>
        <v>193</v>
      </c>
      <c r="AR15" s="195">
        <f>SUM(AN15,AP15)</f>
        <v>30831240</v>
      </c>
      <c r="AS15" s="372"/>
      <c r="AT15" s="372"/>
      <c r="AU15" s="375"/>
    </row>
    <row r="16" spans="1:71" s="118" customFormat="1" ht="18" thickTop="1">
      <c r="A16" s="436"/>
      <c r="B16" s="238" t="s">
        <v>15</v>
      </c>
      <c r="C16" s="239">
        <f>SUM(C14:C15)</f>
        <v>12</v>
      </c>
      <c r="D16" s="240">
        <f t="shared" ref="D16" si="51">SUM(D14:D15)</f>
        <v>819959</v>
      </c>
      <c r="E16" s="240">
        <f t="shared" ref="E16" si="52">SUM(E14:E15)</f>
        <v>56</v>
      </c>
      <c r="F16" s="241">
        <f t="shared" ref="F16" si="53">SUM(F14:F15)</f>
        <v>39749350</v>
      </c>
      <c r="G16" s="242">
        <f t="shared" ref="G16" si="54">SUM(G14:G15)</f>
        <v>68</v>
      </c>
      <c r="H16" s="243">
        <f t="shared" ref="H16" si="55">SUM(H14:H15)</f>
        <v>40569309</v>
      </c>
      <c r="I16" s="373"/>
      <c r="J16" s="407"/>
      <c r="K16" s="439"/>
      <c r="L16" s="239">
        <f>SUM(L14:L15)</f>
        <v>75</v>
      </c>
      <c r="M16" s="240">
        <f t="shared" ref="M16" si="56">SUM(M14:M15)</f>
        <v>1579240</v>
      </c>
      <c r="N16" s="240">
        <f t="shared" ref="N16" si="57">SUM(N14:N15)</f>
        <v>14</v>
      </c>
      <c r="O16" s="241">
        <f t="shared" ref="O16" si="58">SUM(O14:O15)</f>
        <v>22481000</v>
      </c>
      <c r="P16" s="242">
        <f t="shared" ref="P16" si="59">SUM(P14:P15)</f>
        <v>89</v>
      </c>
      <c r="Q16" s="243">
        <f t="shared" ref="Q16" si="60">SUM(Q14:Q15)</f>
        <v>24060240</v>
      </c>
      <c r="R16" s="379"/>
      <c r="S16" s="407"/>
      <c r="T16" s="420"/>
      <c r="U16" s="239">
        <f>SUM(U14:U15)</f>
        <v>76</v>
      </c>
      <c r="V16" s="240">
        <f t="shared" ref="V16" si="61">SUM(V14:V15)</f>
        <v>1732336</v>
      </c>
      <c r="W16" s="240">
        <f t="shared" ref="W16" si="62">SUM(W14:W15)</f>
        <v>7</v>
      </c>
      <c r="X16" s="241">
        <f t="shared" ref="X16" si="63">SUM(X14:X15)</f>
        <v>13110000</v>
      </c>
      <c r="Y16" s="242">
        <f t="shared" ref="Y16" si="64">SUM(Y14:Y15)</f>
        <v>83</v>
      </c>
      <c r="Z16" s="243">
        <f t="shared" ref="Z16" si="65">SUM(Z14:Z15)</f>
        <v>14842336</v>
      </c>
      <c r="AA16" s="379"/>
      <c r="AB16" s="407"/>
      <c r="AC16" s="375"/>
      <c r="AD16" s="239">
        <f>SUM(AD14:AD15)</f>
        <v>19</v>
      </c>
      <c r="AE16" s="240">
        <f t="shared" ref="AE16" si="66">SUM(AE14:AE15)</f>
        <v>4868738</v>
      </c>
      <c r="AF16" s="240">
        <f t="shared" ref="AF16" si="67">SUM(AF14:AF15)</f>
        <v>39</v>
      </c>
      <c r="AG16" s="241">
        <f t="shared" ref="AG16" si="68">SUM(AG14:AG15)</f>
        <v>12683000</v>
      </c>
      <c r="AH16" s="242">
        <f t="shared" ref="AH16" si="69">SUM(AH14:AH15)</f>
        <v>58</v>
      </c>
      <c r="AI16" s="243">
        <f t="shared" ref="AI16" si="70">SUM(AI14:AI15)</f>
        <v>17551738</v>
      </c>
      <c r="AJ16" s="410"/>
      <c r="AK16" s="413"/>
      <c r="AL16" s="416"/>
      <c r="AM16" s="239">
        <f>SUM(AM14:AM15)</f>
        <v>182</v>
      </c>
      <c r="AN16" s="240">
        <f t="shared" ref="AN16" si="71">SUM(AN14:AN15)</f>
        <v>9000273</v>
      </c>
      <c r="AO16" s="240">
        <f t="shared" ref="AO16" si="72">SUM(AO14:AO15)</f>
        <v>116</v>
      </c>
      <c r="AP16" s="241">
        <f t="shared" ref="AP16" si="73">SUM(AP14:AP15)</f>
        <v>88023350</v>
      </c>
      <c r="AQ16" s="242">
        <f t="shared" ref="AQ16" si="74">SUM(AQ14:AQ15)</f>
        <v>298</v>
      </c>
      <c r="AR16" s="243">
        <f t="shared" ref="AR16" si="75">SUM(AR14:AR15)</f>
        <v>97023623</v>
      </c>
      <c r="AS16" s="373"/>
      <c r="AT16" s="373"/>
      <c r="AU16" s="376"/>
      <c r="BS16" s="118" t="s">
        <v>39</v>
      </c>
    </row>
    <row r="17" spans="1:47" s="118" customFormat="1" ht="17.25">
      <c r="A17" s="440" t="s">
        <v>25</v>
      </c>
      <c r="B17" s="205" t="s">
        <v>16</v>
      </c>
      <c r="C17" s="206">
        <v>4</v>
      </c>
      <c r="D17" s="109">
        <v>1000272</v>
      </c>
      <c r="E17" s="109">
        <v>2</v>
      </c>
      <c r="F17" s="207">
        <v>2585100</v>
      </c>
      <c r="G17" s="208">
        <f>SUM(C17,E17)</f>
        <v>6</v>
      </c>
      <c r="H17" s="209">
        <f>SUM(D17,F17)</f>
        <v>3585372</v>
      </c>
      <c r="I17" s="377">
        <f>K14</f>
        <v>241706731</v>
      </c>
      <c r="J17" s="405">
        <v>26944990</v>
      </c>
      <c r="K17" s="418">
        <f>H19+I17-J17</f>
        <v>226122113</v>
      </c>
      <c r="L17" s="206">
        <v>3</v>
      </c>
      <c r="M17" s="109">
        <v>4326000</v>
      </c>
      <c r="N17" s="109">
        <v>4</v>
      </c>
      <c r="O17" s="207">
        <v>7545400</v>
      </c>
      <c r="P17" s="208">
        <f>SUM(L17,N17)</f>
        <v>7</v>
      </c>
      <c r="Q17" s="209">
        <f>SUM(M17,O17)</f>
        <v>11871400</v>
      </c>
      <c r="R17" s="377">
        <f>T14</f>
        <v>192923129</v>
      </c>
      <c r="S17" s="405">
        <v>16317890</v>
      </c>
      <c r="T17" s="418">
        <f>Q19+R17-S17</f>
        <v>194268479</v>
      </c>
      <c r="U17" s="206">
        <v>53</v>
      </c>
      <c r="V17" s="109">
        <v>759140</v>
      </c>
      <c r="W17" s="109">
        <v>4</v>
      </c>
      <c r="X17" s="207">
        <v>10200000</v>
      </c>
      <c r="Y17" s="208">
        <f>SUM(U17,W17)</f>
        <v>57</v>
      </c>
      <c r="Z17" s="209">
        <f>SUM(V17,X17)</f>
        <v>10959140</v>
      </c>
      <c r="AA17" s="377">
        <f>AC14</f>
        <v>113288767</v>
      </c>
      <c r="AB17" s="405">
        <v>15977545</v>
      </c>
      <c r="AC17" s="380">
        <f>Z19+AA17-AB17</f>
        <v>112323362</v>
      </c>
      <c r="AD17" s="206">
        <v>2</v>
      </c>
      <c r="AE17" s="109">
        <v>6605960</v>
      </c>
      <c r="AF17" s="109">
        <v>3</v>
      </c>
      <c r="AG17" s="207">
        <v>1693000</v>
      </c>
      <c r="AH17" s="208">
        <f>SUM(AD17,AF17)</f>
        <v>5</v>
      </c>
      <c r="AI17" s="209">
        <f>SUM(AE17,AG17)</f>
        <v>8298960</v>
      </c>
      <c r="AJ17" s="377">
        <f>AL14</f>
        <v>207273875</v>
      </c>
      <c r="AK17" s="405">
        <v>15295190</v>
      </c>
      <c r="AL17" s="380">
        <f>AI19+AJ17-AK17</f>
        <v>211857645</v>
      </c>
      <c r="AM17" s="210">
        <f>SUM(C17,L17,U17,AD17)</f>
        <v>62</v>
      </c>
      <c r="AN17" s="211">
        <f t="shared" ref="AN17:AP17" si="76">SUM(D17,M17,V17,AE17)</f>
        <v>12691372</v>
      </c>
      <c r="AO17" s="211">
        <f t="shared" si="76"/>
        <v>13</v>
      </c>
      <c r="AP17" s="212">
        <f t="shared" si="76"/>
        <v>22023500</v>
      </c>
      <c r="AQ17" s="208">
        <f>SUM(AM17,AO17)</f>
        <v>75</v>
      </c>
      <c r="AR17" s="209">
        <f>SUM(AN17,AP17)</f>
        <v>34714872</v>
      </c>
      <c r="AS17" s="377"/>
      <c r="AT17" s="377"/>
      <c r="AU17" s="380"/>
    </row>
    <row r="18" spans="1:47" s="118" customFormat="1" ht="18" thickBot="1">
      <c r="A18" s="441"/>
      <c r="B18" s="244" t="s">
        <v>17</v>
      </c>
      <c r="C18" s="245">
        <v>6</v>
      </c>
      <c r="D18" s="246">
        <v>95000</v>
      </c>
      <c r="E18" s="246">
        <v>16</v>
      </c>
      <c r="F18" s="247">
        <v>7680000</v>
      </c>
      <c r="G18" s="248">
        <f>SUM(C18,E18)</f>
        <v>22</v>
      </c>
      <c r="H18" s="249">
        <f>SUM(D18,F18)</f>
        <v>7775000</v>
      </c>
      <c r="I18" s="378"/>
      <c r="J18" s="406"/>
      <c r="K18" s="419"/>
      <c r="L18" s="245">
        <v>69</v>
      </c>
      <c r="M18" s="246">
        <v>1171840</v>
      </c>
      <c r="N18" s="246">
        <v>8</v>
      </c>
      <c r="O18" s="247">
        <v>4620000</v>
      </c>
      <c r="P18" s="248">
        <f>SUM(L18,N18)</f>
        <v>77</v>
      </c>
      <c r="Q18" s="249">
        <f>SUM(M18,O18)</f>
        <v>5791840</v>
      </c>
      <c r="R18" s="378"/>
      <c r="S18" s="406"/>
      <c r="T18" s="419"/>
      <c r="U18" s="245">
        <v>22</v>
      </c>
      <c r="V18" s="246">
        <v>753000</v>
      </c>
      <c r="W18" s="246">
        <v>8</v>
      </c>
      <c r="X18" s="247">
        <v>3300000</v>
      </c>
      <c r="Y18" s="248">
        <f>SUM(U18,W18)</f>
        <v>30</v>
      </c>
      <c r="Z18" s="249">
        <f>SUM(V18,X18)</f>
        <v>4053000</v>
      </c>
      <c r="AA18" s="378"/>
      <c r="AB18" s="406"/>
      <c r="AC18" s="381"/>
      <c r="AD18" s="245">
        <v>15</v>
      </c>
      <c r="AE18" s="246">
        <v>800000</v>
      </c>
      <c r="AF18" s="246">
        <v>30</v>
      </c>
      <c r="AG18" s="247">
        <v>10780000</v>
      </c>
      <c r="AH18" s="248">
        <f>SUM(AD18,AF18)</f>
        <v>45</v>
      </c>
      <c r="AI18" s="249">
        <f>SUM(AE18,AG18)</f>
        <v>11580000</v>
      </c>
      <c r="AJ18" s="378"/>
      <c r="AK18" s="406"/>
      <c r="AL18" s="381"/>
      <c r="AM18" s="250">
        <f>SUM(C18,L18,U18,AD18)</f>
        <v>112</v>
      </c>
      <c r="AN18" s="251">
        <f>SUM(D18,M18,V18,AE18)</f>
        <v>2819840</v>
      </c>
      <c r="AO18" s="251">
        <f t="shared" ref="AO18" si="77">SUM(E18,N18,W18,AF18)</f>
        <v>62</v>
      </c>
      <c r="AP18" s="252">
        <f t="shared" ref="AP18" si="78">SUM(F18,O18,X18,AG18)</f>
        <v>26380000</v>
      </c>
      <c r="AQ18" s="248">
        <f>SUM(AM18,AO18)</f>
        <v>174</v>
      </c>
      <c r="AR18" s="249">
        <f>SUM(AN18,AP18)</f>
        <v>29199840</v>
      </c>
      <c r="AS18" s="378"/>
      <c r="AT18" s="378"/>
      <c r="AU18" s="381"/>
    </row>
    <row r="19" spans="1:47" s="118" customFormat="1" ht="18" thickTop="1">
      <c r="A19" s="442"/>
      <c r="B19" s="220" t="s">
        <v>15</v>
      </c>
      <c r="C19" s="221">
        <f>SUM(C17:C18)</f>
        <v>10</v>
      </c>
      <c r="D19" s="222">
        <f t="shared" ref="D19" si="79">SUM(D17:D18)</f>
        <v>1095272</v>
      </c>
      <c r="E19" s="222">
        <f t="shared" ref="E19" si="80">SUM(E17:E18)</f>
        <v>18</v>
      </c>
      <c r="F19" s="223">
        <f t="shared" ref="F19" si="81">SUM(F17:F18)</f>
        <v>10265100</v>
      </c>
      <c r="G19" s="224">
        <f>SUM(G17:G18)</f>
        <v>28</v>
      </c>
      <c r="H19" s="225">
        <f t="shared" ref="H19" si="82">SUM(H17:H18)</f>
        <v>11360372</v>
      </c>
      <c r="I19" s="379"/>
      <c r="J19" s="407"/>
      <c r="K19" s="420"/>
      <c r="L19" s="221">
        <f>SUM(L17:L18)</f>
        <v>72</v>
      </c>
      <c r="M19" s="222">
        <f t="shared" ref="M19" si="83">SUM(M17:M18)</f>
        <v>5497840</v>
      </c>
      <c r="N19" s="222">
        <f t="shared" ref="N19" si="84">SUM(N17:N18)</f>
        <v>12</v>
      </c>
      <c r="O19" s="223">
        <f t="shared" ref="O19" si="85">SUM(O17:O18)</f>
        <v>12165400</v>
      </c>
      <c r="P19" s="224">
        <f>SUM(P17:P18)</f>
        <v>84</v>
      </c>
      <c r="Q19" s="225">
        <f t="shared" ref="Q19" si="86">SUM(Q17:Q18)</f>
        <v>17663240</v>
      </c>
      <c r="R19" s="379"/>
      <c r="S19" s="407"/>
      <c r="T19" s="420"/>
      <c r="U19" s="221">
        <f>SUM(U17:U18)</f>
        <v>75</v>
      </c>
      <c r="V19" s="222">
        <f t="shared" ref="V19" si="87">SUM(V17:V18)</f>
        <v>1512140</v>
      </c>
      <c r="W19" s="222">
        <f t="shared" ref="W19" si="88">SUM(W17:W18)</f>
        <v>12</v>
      </c>
      <c r="X19" s="223">
        <f t="shared" ref="X19" si="89">SUM(X17:X18)</f>
        <v>13500000</v>
      </c>
      <c r="Y19" s="224">
        <f>SUM(Y17:Y18)</f>
        <v>87</v>
      </c>
      <c r="Z19" s="225">
        <f t="shared" ref="Z19" si="90">SUM(Z17:Z18)</f>
        <v>15012140</v>
      </c>
      <c r="AA19" s="379"/>
      <c r="AB19" s="407"/>
      <c r="AC19" s="382"/>
      <c r="AD19" s="221">
        <f>SUM(AD17:AD18)</f>
        <v>17</v>
      </c>
      <c r="AE19" s="222">
        <f t="shared" ref="AE19" si="91">SUM(AE17:AE18)</f>
        <v>7405960</v>
      </c>
      <c r="AF19" s="222">
        <f t="shared" ref="AF19" si="92">SUM(AF17:AF18)</f>
        <v>33</v>
      </c>
      <c r="AG19" s="223">
        <f t="shared" ref="AG19" si="93">SUM(AG17:AG18)</f>
        <v>12473000</v>
      </c>
      <c r="AH19" s="224">
        <f>SUM(AH17:AH18)</f>
        <v>50</v>
      </c>
      <c r="AI19" s="225">
        <f t="shared" ref="AI19" si="94">SUM(AI17:AI18)</f>
        <v>19878960</v>
      </c>
      <c r="AJ19" s="379"/>
      <c r="AK19" s="407"/>
      <c r="AL19" s="382"/>
      <c r="AM19" s="221">
        <f>SUM(AM17:AM18)</f>
        <v>174</v>
      </c>
      <c r="AN19" s="222">
        <f t="shared" ref="AN19" si="95">SUM(AN17:AN18)</f>
        <v>15511212</v>
      </c>
      <c r="AO19" s="222">
        <f t="shared" ref="AO19" si="96">SUM(AO17:AO18)</f>
        <v>75</v>
      </c>
      <c r="AP19" s="223">
        <f t="shared" ref="AP19" si="97">SUM(AP17:AP18)</f>
        <v>48403500</v>
      </c>
      <c r="AQ19" s="224">
        <f>SUM(AQ17:AQ18)</f>
        <v>249</v>
      </c>
      <c r="AR19" s="225">
        <f t="shared" ref="AR19" si="98">SUM(AR17:AR18)</f>
        <v>63914712</v>
      </c>
      <c r="AS19" s="379"/>
      <c r="AT19" s="379"/>
      <c r="AU19" s="382"/>
    </row>
    <row r="20" spans="1:47" s="118" customFormat="1" ht="17.25">
      <c r="A20" s="443" t="s">
        <v>26</v>
      </c>
      <c r="B20" s="226" t="s">
        <v>16</v>
      </c>
      <c r="C20" s="206">
        <v>1</v>
      </c>
      <c r="D20" s="109">
        <v>50000</v>
      </c>
      <c r="E20" s="109">
        <v>23</v>
      </c>
      <c r="F20" s="207">
        <v>21468000</v>
      </c>
      <c r="G20" s="227">
        <f>SUM(C20,E20)</f>
        <v>24</v>
      </c>
      <c r="H20" s="228">
        <f>SUM(D20,F20)</f>
        <v>21518000</v>
      </c>
      <c r="I20" s="371">
        <f>K17</f>
        <v>226122113</v>
      </c>
      <c r="J20" s="405">
        <v>43588810</v>
      </c>
      <c r="K20" s="418">
        <f>H22+I20-J20</f>
        <v>212186303</v>
      </c>
      <c r="L20" s="206">
        <v>1</v>
      </c>
      <c r="M20" s="109">
        <v>150000</v>
      </c>
      <c r="N20" s="109">
        <v>10</v>
      </c>
      <c r="O20" s="207">
        <v>6074300</v>
      </c>
      <c r="P20" s="227">
        <f>SUM(L20,N20)</f>
        <v>11</v>
      </c>
      <c r="Q20" s="228">
        <f>SUM(M20,O20)</f>
        <v>6224300</v>
      </c>
      <c r="R20" s="371">
        <f>T17</f>
        <v>194268479</v>
      </c>
      <c r="S20" s="405">
        <v>17768600</v>
      </c>
      <c r="T20" s="418">
        <f>Q22+R20-S20</f>
        <v>188819619</v>
      </c>
      <c r="U20" s="206">
        <v>18</v>
      </c>
      <c r="V20" s="109">
        <v>1706000</v>
      </c>
      <c r="W20" s="109">
        <v>5</v>
      </c>
      <c r="X20" s="207">
        <v>9970000</v>
      </c>
      <c r="Y20" s="227">
        <f>SUM(U20,W20)</f>
        <v>23</v>
      </c>
      <c r="Z20" s="228">
        <f>SUM(V20,X20)</f>
        <v>11676000</v>
      </c>
      <c r="AA20" s="371">
        <f>AC17</f>
        <v>112323362</v>
      </c>
      <c r="AB20" s="405">
        <v>18731796</v>
      </c>
      <c r="AC20" s="380">
        <f>Z22+AA20-AB20</f>
        <v>109319566</v>
      </c>
      <c r="AD20" s="206">
        <v>1</v>
      </c>
      <c r="AE20" s="109">
        <v>7390710</v>
      </c>
      <c r="AF20" s="109">
        <v>4</v>
      </c>
      <c r="AG20" s="207">
        <v>8089300</v>
      </c>
      <c r="AH20" s="227">
        <f>SUM(AD20,AF20)</f>
        <v>5</v>
      </c>
      <c r="AI20" s="228">
        <f>SUM(AE20,AG20)</f>
        <v>15480010</v>
      </c>
      <c r="AJ20" s="371">
        <f>AL17</f>
        <v>211857645</v>
      </c>
      <c r="AK20" s="405">
        <v>37929933</v>
      </c>
      <c r="AL20" s="380">
        <f>AI22+AJ20-AK20</f>
        <v>196837722</v>
      </c>
      <c r="AM20" s="232">
        <f t="shared" ref="AM20:AM21" si="99">SUM(C20,L20,U20,AD20)</f>
        <v>21</v>
      </c>
      <c r="AN20" s="233">
        <f t="shared" ref="AN20:AN21" si="100">SUM(D20,M20,V20,AE20)</f>
        <v>9296710</v>
      </c>
      <c r="AO20" s="233">
        <f t="shared" ref="AO20:AO21" si="101">SUM(E20,N20,W20,AF20)</f>
        <v>42</v>
      </c>
      <c r="AP20" s="234">
        <f t="shared" ref="AP20:AP21" si="102">SUM(F20,O20,X20,AG20)</f>
        <v>45601600</v>
      </c>
      <c r="AQ20" s="227">
        <f>SUM(AM20,AO20)</f>
        <v>63</v>
      </c>
      <c r="AR20" s="228">
        <f>SUM(AN20,AP20)</f>
        <v>54898310</v>
      </c>
      <c r="AS20" s="371"/>
      <c r="AT20" s="371"/>
      <c r="AU20" s="374"/>
    </row>
    <row r="21" spans="1:47" s="118" customFormat="1" ht="18" thickBot="1">
      <c r="A21" s="444"/>
      <c r="B21" s="253" t="s">
        <v>17</v>
      </c>
      <c r="C21" s="192">
        <v>7</v>
      </c>
      <c r="D21" s="110">
        <v>115000</v>
      </c>
      <c r="E21" s="110">
        <v>15</v>
      </c>
      <c r="F21" s="193">
        <v>8020000</v>
      </c>
      <c r="G21" s="194">
        <f>SUM(C21,E21)</f>
        <v>22</v>
      </c>
      <c r="H21" s="195">
        <f>SUM(D21,F21)</f>
        <v>8135000</v>
      </c>
      <c r="I21" s="372"/>
      <c r="J21" s="406"/>
      <c r="K21" s="419"/>
      <c r="L21" s="192">
        <v>63</v>
      </c>
      <c r="M21" s="110">
        <v>1155440</v>
      </c>
      <c r="N21" s="110">
        <v>9</v>
      </c>
      <c r="O21" s="193">
        <v>4940000</v>
      </c>
      <c r="P21" s="194">
        <f>SUM(L21,N21)</f>
        <v>72</v>
      </c>
      <c r="Q21" s="195">
        <f>SUM(M21,O21)</f>
        <v>6095440</v>
      </c>
      <c r="R21" s="372"/>
      <c r="S21" s="406"/>
      <c r="T21" s="419"/>
      <c r="U21" s="192">
        <v>18</v>
      </c>
      <c r="V21" s="110">
        <v>642000</v>
      </c>
      <c r="W21" s="110">
        <v>10</v>
      </c>
      <c r="X21" s="193">
        <v>3410000</v>
      </c>
      <c r="Y21" s="194">
        <f>SUM(U21,W21)</f>
        <v>28</v>
      </c>
      <c r="Z21" s="195">
        <f>SUM(V21,X21)</f>
        <v>4052000</v>
      </c>
      <c r="AA21" s="372"/>
      <c r="AB21" s="406"/>
      <c r="AC21" s="381"/>
      <c r="AD21" s="192">
        <v>14</v>
      </c>
      <c r="AE21" s="110">
        <v>750000</v>
      </c>
      <c r="AF21" s="110">
        <v>28</v>
      </c>
      <c r="AG21" s="193">
        <v>6680000</v>
      </c>
      <c r="AH21" s="194">
        <f>SUM(AD21,AF21)</f>
        <v>42</v>
      </c>
      <c r="AI21" s="195">
        <f>SUM(AE21,AG21)</f>
        <v>7430000</v>
      </c>
      <c r="AJ21" s="372"/>
      <c r="AK21" s="406"/>
      <c r="AL21" s="381"/>
      <c r="AM21" s="196">
        <f t="shared" si="99"/>
        <v>102</v>
      </c>
      <c r="AN21" s="197">
        <f t="shared" si="100"/>
        <v>2662440</v>
      </c>
      <c r="AO21" s="197">
        <f t="shared" si="101"/>
        <v>62</v>
      </c>
      <c r="AP21" s="198">
        <f t="shared" si="102"/>
        <v>23050000</v>
      </c>
      <c r="AQ21" s="194">
        <f>SUM(AM21,AO21)</f>
        <v>164</v>
      </c>
      <c r="AR21" s="195">
        <f>SUM(AN21,AP21)</f>
        <v>25712440</v>
      </c>
      <c r="AS21" s="372"/>
      <c r="AT21" s="372"/>
      <c r="AU21" s="375"/>
    </row>
    <row r="22" spans="1:47" s="118" customFormat="1" ht="18" thickTop="1">
      <c r="A22" s="445"/>
      <c r="B22" s="238" t="s">
        <v>15</v>
      </c>
      <c r="C22" s="239">
        <f>SUM(C20:C21)</f>
        <v>8</v>
      </c>
      <c r="D22" s="240">
        <f t="shared" ref="D22" si="103">SUM(D20:D21)</f>
        <v>165000</v>
      </c>
      <c r="E22" s="240">
        <f t="shared" ref="E22" si="104">SUM(E20:E21)</f>
        <v>38</v>
      </c>
      <c r="F22" s="241">
        <f t="shared" ref="F22" si="105">SUM(F20:F21)</f>
        <v>29488000</v>
      </c>
      <c r="G22" s="242">
        <f t="shared" ref="G22" si="106">SUM(G20:G21)</f>
        <v>46</v>
      </c>
      <c r="H22" s="243">
        <f t="shared" ref="H22" si="107">SUM(H20:H21)</f>
        <v>29653000</v>
      </c>
      <c r="I22" s="373"/>
      <c r="J22" s="407"/>
      <c r="K22" s="420"/>
      <c r="L22" s="239">
        <f>SUM(L20:L21)</f>
        <v>64</v>
      </c>
      <c r="M22" s="240">
        <f t="shared" ref="M22" si="108">SUM(M20:M21)</f>
        <v>1305440</v>
      </c>
      <c r="N22" s="240">
        <f t="shared" ref="N22" si="109">SUM(N20:N21)</f>
        <v>19</v>
      </c>
      <c r="O22" s="241">
        <f t="shared" ref="O22" si="110">SUM(O20:O21)</f>
        <v>11014300</v>
      </c>
      <c r="P22" s="242">
        <f t="shared" ref="P22" si="111">SUM(P20:P21)</f>
        <v>83</v>
      </c>
      <c r="Q22" s="243">
        <f t="shared" ref="Q22" si="112">SUM(Q20:Q21)</f>
        <v>12319740</v>
      </c>
      <c r="R22" s="373"/>
      <c r="S22" s="407"/>
      <c r="T22" s="420"/>
      <c r="U22" s="239">
        <f>SUM(U20:U21)</f>
        <v>36</v>
      </c>
      <c r="V22" s="240">
        <f t="shared" ref="V22" si="113">SUM(V20:V21)</f>
        <v>2348000</v>
      </c>
      <c r="W22" s="240">
        <f t="shared" ref="W22" si="114">SUM(W20:W21)</f>
        <v>15</v>
      </c>
      <c r="X22" s="241">
        <f t="shared" ref="X22" si="115">SUM(X20:X21)</f>
        <v>13380000</v>
      </c>
      <c r="Y22" s="242">
        <f t="shared" ref="Y22" si="116">SUM(Y20:Y21)</f>
        <v>51</v>
      </c>
      <c r="Z22" s="243">
        <f t="shared" ref="Z22" si="117">SUM(Z20:Z21)</f>
        <v>15728000</v>
      </c>
      <c r="AA22" s="373"/>
      <c r="AB22" s="407"/>
      <c r="AC22" s="382"/>
      <c r="AD22" s="239">
        <f>SUM(AD20:AD21)</f>
        <v>15</v>
      </c>
      <c r="AE22" s="240">
        <f t="shared" ref="AE22" si="118">SUM(AE20:AE21)</f>
        <v>8140710</v>
      </c>
      <c r="AF22" s="240">
        <f t="shared" ref="AF22" si="119">SUM(AF20:AF21)</f>
        <v>32</v>
      </c>
      <c r="AG22" s="241">
        <f t="shared" ref="AG22" si="120">SUM(AG20:AG21)</f>
        <v>14769300</v>
      </c>
      <c r="AH22" s="242">
        <f t="shared" ref="AH22" si="121">SUM(AH20:AH21)</f>
        <v>47</v>
      </c>
      <c r="AI22" s="243">
        <f t="shared" ref="AI22" si="122">SUM(AI20:AI21)</f>
        <v>22910010</v>
      </c>
      <c r="AJ22" s="373"/>
      <c r="AK22" s="407"/>
      <c r="AL22" s="382"/>
      <c r="AM22" s="239">
        <f t="shared" ref="AM22" si="123">SUM(AM20:AM21)</f>
        <v>123</v>
      </c>
      <c r="AN22" s="240">
        <f t="shared" ref="AN22" si="124">SUM(AN20:AN21)</f>
        <v>11959150</v>
      </c>
      <c r="AO22" s="240">
        <f t="shared" ref="AO22" si="125">SUM(AO20:AO21)</f>
        <v>104</v>
      </c>
      <c r="AP22" s="241">
        <f t="shared" ref="AP22" si="126">SUM(AP20:AP21)</f>
        <v>68651600</v>
      </c>
      <c r="AQ22" s="242">
        <f t="shared" ref="AQ22" si="127">SUM(AQ20:AQ21)</f>
        <v>227</v>
      </c>
      <c r="AR22" s="243">
        <f t="shared" ref="AR22" si="128">SUM(AR20:AR21)</f>
        <v>80610750</v>
      </c>
      <c r="AS22" s="373"/>
      <c r="AT22" s="373"/>
      <c r="AU22" s="376"/>
    </row>
    <row r="23" spans="1:47" s="118" customFormat="1" ht="17.25">
      <c r="A23" s="440" t="s">
        <v>27</v>
      </c>
      <c r="B23" s="205" t="s">
        <v>16</v>
      </c>
      <c r="C23" s="206">
        <v>5</v>
      </c>
      <c r="D23" s="109">
        <v>2562865</v>
      </c>
      <c r="E23" s="109">
        <v>21</v>
      </c>
      <c r="F23" s="207">
        <v>27055039</v>
      </c>
      <c r="G23" s="208">
        <f>SUM(C23,E23)</f>
        <v>26</v>
      </c>
      <c r="H23" s="209">
        <f>SUM(D23,F23)</f>
        <v>29617904</v>
      </c>
      <c r="I23" s="377">
        <f>K20</f>
        <v>212186303</v>
      </c>
      <c r="J23" s="405">
        <v>49112440</v>
      </c>
      <c r="K23" s="418">
        <f>H25+I23-J23</f>
        <v>201426767</v>
      </c>
      <c r="L23" s="206">
        <v>1</v>
      </c>
      <c r="M23" s="109">
        <v>22331</v>
      </c>
      <c r="N23" s="109">
        <v>6</v>
      </c>
      <c r="O23" s="207">
        <v>16548032</v>
      </c>
      <c r="P23" s="208">
        <f>SUM(L23,N23)</f>
        <v>7</v>
      </c>
      <c r="Q23" s="209">
        <f>SUM(M23,O23)</f>
        <v>16570363</v>
      </c>
      <c r="R23" s="377">
        <f>T20</f>
        <v>188819619</v>
      </c>
      <c r="S23" s="405">
        <v>14192042</v>
      </c>
      <c r="T23" s="418">
        <f>Q25+R23-S23</f>
        <v>196531580</v>
      </c>
      <c r="U23" s="206">
        <v>68</v>
      </c>
      <c r="V23" s="109">
        <v>15711633</v>
      </c>
      <c r="W23" s="109">
        <v>15</v>
      </c>
      <c r="X23" s="207">
        <v>8283561</v>
      </c>
      <c r="Y23" s="208">
        <f>SUM(U23,W23)</f>
        <v>83</v>
      </c>
      <c r="Z23" s="209">
        <f>SUM(V23,X23)</f>
        <v>23995194</v>
      </c>
      <c r="AA23" s="377">
        <f>AC20</f>
        <v>109319566</v>
      </c>
      <c r="AB23" s="405">
        <v>17446480</v>
      </c>
      <c r="AC23" s="380">
        <f>Z25+AA23-AB23</f>
        <v>120020280</v>
      </c>
      <c r="AD23" s="206">
        <v>1</v>
      </c>
      <c r="AE23" s="109">
        <v>1141889</v>
      </c>
      <c r="AF23" s="109">
        <v>2</v>
      </c>
      <c r="AG23" s="207">
        <v>107141</v>
      </c>
      <c r="AH23" s="208">
        <f>SUM(AD23,AF23)</f>
        <v>3</v>
      </c>
      <c r="AI23" s="209">
        <f>SUM(AE23,AG23)</f>
        <v>1249030</v>
      </c>
      <c r="AJ23" s="377">
        <f>AL20</f>
        <v>196837722</v>
      </c>
      <c r="AK23" s="405">
        <v>15259670</v>
      </c>
      <c r="AL23" s="380">
        <f>AI25+AJ23-AK23</f>
        <v>205285692</v>
      </c>
      <c r="AM23" s="210">
        <f t="shared" ref="AM23:AM24" si="129">SUM(C23,L23,U23,AD23)</f>
        <v>75</v>
      </c>
      <c r="AN23" s="211">
        <f t="shared" ref="AN23:AN24" si="130">SUM(D23,M23,V23,AE23)</f>
        <v>19438718</v>
      </c>
      <c r="AO23" s="211">
        <f t="shared" ref="AO23:AO24" si="131">SUM(E23,N23,W23,AF23)</f>
        <v>44</v>
      </c>
      <c r="AP23" s="212">
        <f t="shared" ref="AP23:AP24" si="132">SUM(F23,O23,X23,AG23)</f>
        <v>51993773</v>
      </c>
      <c r="AQ23" s="208">
        <f>SUM(AM23,AO23)</f>
        <v>119</v>
      </c>
      <c r="AR23" s="209">
        <f>SUM(AN23,AP23)</f>
        <v>71432491</v>
      </c>
      <c r="AS23" s="377"/>
      <c r="AT23" s="377"/>
      <c r="AU23" s="380"/>
    </row>
    <row r="24" spans="1:47" s="118" customFormat="1" ht="18" thickBot="1">
      <c r="A24" s="441"/>
      <c r="B24" s="244" t="s">
        <v>17</v>
      </c>
      <c r="C24" s="245">
        <v>7</v>
      </c>
      <c r="D24" s="246">
        <v>115000</v>
      </c>
      <c r="E24" s="246">
        <v>20</v>
      </c>
      <c r="F24" s="247">
        <v>8620000</v>
      </c>
      <c r="G24" s="248">
        <f>SUM(C24,E24)</f>
        <v>27</v>
      </c>
      <c r="H24" s="249">
        <f>SUM(D24,F24)</f>
        <v>8735000</v>
      </c>
      <c r="I24" s="378"/>
      <c r="J24" s="406"/>
      <c r="K24" s="419"/>
      <c r="L24" s="245">
        <v>61</v>
      </c>
      <c r="M24" s="246">
        <v>1283640</v>
      </c>
      <c r="N24" s="246">
        <v>10</v>
      </c>
      <c r="O24" s="247">
        <v>4050000</v>
      </c>
      <c r="P24" s="248">
        <f>SUM(L24,N24)</f>
        <v>71</v>
      </c>
      <c r="Q24" s="249">
        <f>SUM(M24,O24)</f>
        <v>5333640</v>
      </c>
      <c r="R24" s="378"/>
      <c r="S24" s="406"/>
      <c r="T24" s="419"/>
      <c r="U24" s="245">
        <v>20</v>
      </c>
      <c r="V24" s="246">
        <v>842000</v>
      </c>
      <c r="W24" s="246">
        <v>8</v>
      </c>
      <c r="X24" s="247">
        <v>3310000</v>
      </c>
      <c r="Y24" s="248">
        <f>SUM(U24,W24)</f>
        <v>28</v>
      </c>
      <c r="Z24" s="249">
        <f>SUM(V24,X24)</f>
        <v>4152000</v>
      </c>
      <c r="AA24" s="378"/>
      <c r="AB24" s="406"/>
      <c r="AC24" s="381"/>
      <c r="AD24" s="245">
        <v>16</v>
      </c>
      <c r="AE24" s="246">
        <v>850000</v>
      </c>
      <c r="AF24" s="246">
        <v>41</v>
      </c>
      <c r="AG24" s="247">
        <v>21608610</v>
      </c>
      <c r="AH24" s="248">
        <f>SUM(AD24,AF24)</f>
        <v>57</v>
      </c>
      <c r="AI24" s="249">
        <f>SUM(AE24,AG24)</f>
        <v>22458610</v>
      </c>
      <c r="AJ24" s="378"/>
      <c r="AK24" s="406"/>
      <c r="AL24" s="381"/>
      <c r="AM24" s="250">
        <f t="shared" si="129"/>
        <v>104</v>
      </c>
      <c r="AN24" s="251">
        <f t="shared" si="130"/>
        <v>3090640</v>
      </c>
      <c r="AO24" s="251">
        <f t="shared" si="131"/>
        <v>79</v>
      </c>
      <c r="AP24" s="252">
        <f t="shared" si="132"/>
        <v>37588610</v>
      </c>
      <c r="AQ24" s="248">
        <f>SUM(AM24,AO24)</f>
        <v>183</v>
      </c>
      <c r="AR24" s="249">
        <f>SUM(AN24,AP24)</f>
        <v>40679250</v>
      </c>
      <c r="AS24" s="378"/>
      <c r="AT24" s="378"/>
      <c r="AU24" s="381"/>
    </row>
    <row r="25" spans="1:47" s="118" customFormat="1" ht="18" thickTop="1">
      <c r="A25" s="442"/>
      <c r="B25" s="220" t="s">
        <v>15</v>
      </c>
      <c r="C25" s="221">
        <f>SUM(C23:C24)</f>
        <v>12</v>
      </c>
      <c r="D25" s="222">
        <f t="shared" ref="D25" si="133">SUM(D23:D24)</f>
        <v>2677865</v>
      </c>
      <c r="E25" s="222">
        <f t="shared" ref="E25" si="134">SUM(E23:E24)</f>
        <v>41</v>
      </c>
      <c r="F25" s="223">
        <f t="shared" ref="F25" si="135">SUM(F23:F24)</f>
        <v>35675039</v>
      </c>
      <c r="G25" s="224">
        <f>SUM(G23:G24)</f>
        <v>53</v>
      </c>
      <c r="H25" s="225">
        <f t="shared" ref="H25" si="136">SUM(H23:H24)</f>
        <v>38352904</v>
      </c>
      <c r="I25" s="379"/>
      <c r="J25" s="407"/>
      <c r="K25" s="420"/>
      <c r="L25" s="221">
        <f>SUM(L23:L24)</f>
        <v>62</v>
      </c>
      <c r="M25" s="222">
        <f t="shared" ref="M25" si="137">SUM(M23:M24)</f>
        <v>1305971</v>
      </c>
      <c r="N25" s="222">
        <f t="shared" ref="N25" si="138">SUM(N23:N24)</f>
        <v>16</v>
      </c>
      <c r="O25" s="223">
        <f t="shared" ref="O25" si="139">SUM(O23:O24)</f>
        <v>20598032</v>
      </c>
      <c r="P25" s="224">
        <f>SUM(P23:P24)</f>
        <v>78</v>
      </c>
      <c r="Q25" s="225">
        <f t="shared" ref="Q25" si="140">SUM(Q23:Q24)</f>
        <v>21904003</v>
      </c>
      <c r="R25" s="379"/>
      <c r="S25" s="407"/>
      <c r="T25" s="420"/>
      <c r="U25" s="221">
        <f>SUM(U23:U24)</f>
        <v>88</v>
      </c>
      <c r="V25" s="222">
        <f t="shared" ref="V25" si="141">SUM(V23:V24)</f>
        <v>16553633</v>
      </c>
      <c r="W25" s="222">
        <f t="shared" ref="W25" si="142">SUM(W23:W24)</f>
        <v>23</v>
      </c>
      <c r="X25" s="223">
        <f t="shared" ref="X25" si="143">SUM(X23:X24)</f>
        <v>11593561</v>
      </c>
      <c r="Y25" s="224">
        <f>SUM(Y23:Y24)</f>
        <v>111</v>
      </c>
      <c r="Z25" s="225">
        <f t="shared" ref="Z25" si="144">SUM(Z23:Z24)</f>
        <v>28147194</v>
      </c>
      <c r="AA25" s="379"/>
      <c r="AB25" s="407"/>
      <c r="AC25" s="382"/>
      <c r="AD25" s="221">
        <f>SUM(AD23:AD24)</f>
        <v>17</v>
      </c>
      <c r="AE25" s="222">
        <f t="shared" ref="AE25" si="145">SUM(AE23:AE24)</f>
        <v>1991889</v>
      </c>
      <c r="AF25" s="222">
        <f t="shared" ref="AF25" si="146">SUM(AF23:AF24)</f>
        <v>43</v>
      </c>
      <c r="AG25" s="223">
        <f t="shared" ref="AG25" si="147">SUM(AG23:AG24)</f>
        <v>21715751</v>
      </c>
      <c r="AH25" s="224">
        <f>SUM(AH23:AH24)</f>
        <v>60</v>
      </c>
      <c r="AI25" s="225">
        <f t="shared" ref="AI25" si="148">SUM(AI23:AI24)</f>
        <v>23707640</v>
      </c>
      <c r="AJ25" s="379"/>
      <c r="AK25" s="407"/>
      <c r="AL25" s="382"/>
      <c r="AM25" s="221">
        <f t="shared" ref="AM25" si="149">SUM(AM23:AM24)</f>
        <v>179</v>
      </c>
      <c r="AN25" s="222">
        <f t="shared" ref="AN25" si="150">SUM(AN23:AN24)</f>
        <v>22529358</v>
      </c>
      <c r="AO25" s="222">
        <f t="shared" ref="AO25" si="151">SUM(AO23:AO24)</f>
        <v>123</v>
      </c>
      <c r="AP25" s="223">
        <f t="shared" ref="AP25" si="152">SUM(AP23:AP24)</f>
        <v>89582383</v>
      </c>
      <c r="AQ25" s="224">
        <f>SUM(AQ23:AQ24)</f>
        <v>302</v>
      </c>
      <c r="AR25" s="225">
        <f t="shared" ref="AR25" si="153">SUM(AR23:AR24)</f>
        <v>112111741</v>
      </c>
      <c r="AS25" s="379"/>
      <c r="AT25" s="379"/>
      <c r="AU25" s="382"/>
    </row>
    <row r="26" spans="1:47" s="118" customFormat="1" ht="17.25">
      <c r="A26" s="443" t="s">
        <v>28</v>
      </c>
      <c r="B26" s="226" t="s">
        <v>16</v>
      </c>
      <c r="C26" s="206"/>
      <c r="D26" s="109"/>
      <c r="E26" s="109"/>
      <c r="F26" s="207"/>
      <c r="G26" s="227">
        <f>SUM(C26,E26)</f>
        <v>0</v>
      </c>
      <c r="H26" s="228">
        <f>SUM(D26,F26)</f>
        <v>0</v>
      </c>
      <c r="I26" s="371"/>
      <c r="J26" s="405"/>
      <c r="K26" s="437"/>
      <c r="L26" s="206"/>
      <c r="M26" s="109"/>
      <c r="N26" s="109"/>
      <c r="O26" s="207"/>
      <c r="P26" s="227">
        <f>SUM(L26,N26)</f>
        <v>0</v>
      </c>
      <c r="Q26" s="228">
        <f>SUM(M26,O26)</f>
        <v>0</v>
      </c>
      <c r="R26" s="371"/>
      <c r="S26" s="405"/>
      <c r="T26" s="374"/>
      <c r="U26" s="206">
        <v>69</v>
      </c>
      <c r="V26" s="109">
        <v>1000720</v>
      </c>
      <c r="W26" s="109">
        <v>4</v>
      </c>
      <c r="X26" s="207">
        <v>11350000</v>
      </c>
      <c r="Y26" s="227">
        <f>SUM(U26,W26)</f>
        <v>73</v>
      </c>
      <c r="Z26" s="228">
        <f>SUM(V26,X26)</f>
        <v>12350720</v>
      </c>
      <c r="AA26" s="371">
        <f>AC23</f>
        <v>120020280</v>
      </c>
      <c r="AB26" s="405">
        <v>30770630</v>
      </c>
      <c r="AC26" s="380">
        <f>Z28+AA26-AB26</f>
        <v>105727370</v>
      </c>
      <c r="AD26" s="206"/>
      <c r="AE26" s="109"/>
      <c r="AF26" s="109"/>
      <c r="AG26" s="207"/>
      <c r="AH26" s="227">
        <f>SUM(AD26,AF26)</f>
        <v>0</v>
      </c>
      <c r="AI26" s="228">
        <f>SUM(AE26,AG26)</f>
        <v>0</v>
      </c>
      <c r="AJ26" s="371"/>
      <c r="AK26" s="405"/>
      <c r="AL26" s="374"/>
      <c r="AM26" s="232">
        <f t="shared" ref="AM26:AM27" si="154">SUM(C26,L26,U26,AD26)</f>
        <v>69</v>
      </c>
      <c r="AN26" s="233">
        <f t="shared" ref="AN26:AN27" si="155">SUM(D26,M26,V26,AE26)</f>
        <v>1000720</v>
      </c>
      <c r="AO26" s="233">
        <f t="shared" ref="AO26:AO27" si="156">SUM(E26,N26,W26,AF26)</f>
        <v>4</v>
      </c>
      <c r="AP26" s="234">
        <f t="shared" ref="AP26:AP27" si="157">SUM(F26,O26,X26,AG26)</f>
        <v>11350000</v>
      </c>
      <c r="AQ26" s="227">
        <f>SUM(AM26,AO26)</f>
        <v>73</v>
      </c>
      <c r="AR26" s="228">
        <f>SUM(AN26,AP26)</f>
        <v>12350720</v>
      </c>
      <c r="AS26" s="371"/>
      <c r="AT26" s="371"/>
      <c r="AU26" s="374"/>
    </row>
    <row r="27" spans="1:47" s="118" customFormat="1" ht="18" thickBot="1">
      <c r="A27" s="444"/>
      <c r="B27" s="253" t="s">
        <v>17</v>
      </c>
      <c r="C27" s="192"/>
      <c r="D27" s="110"/>
      <c r="E27" s="110"/>
      <c r="F27" s="193"/>
      <c r="G27" s="194">
        <f>SUM(C27,E27)</f>
        <v>0</v>
      </c>
      <c r="H27" s="195">
        <f>SUM(D27,F27)</f>
        <v>0</v>
      </c>
      <c r="I27" s="372"/>
      <c r="J27" s="406"/>
      <c r="K27" s="438"/>
      <c r="L27" s="192"/>
      <c r="M27" s="110"/>
      <c r="N27" s="110"/>
      <c r="O27" s="193"/>
      <c r="P27" s="194">
        <f>SUM(L27,N27)</f>
        <v>0</v>
      </c>
      <c r="Q27" s="195">
        <f>SUM(M27,O27)</f>
        <v>0</v>
      </c>
      <c r="R27" s="372"/>
      <c r="S27" s="406"/>
      <c r="T27" s="375"/>
      <c r="U27" s="192">
        <v>18</v>
      </c>
      <c r="V27" s="110">
        <v>737000</v>
      </c>
      <c r="W27" s="110">
        <v>10</v>
      </c>
      <c r="X27" s="193">
        <v>3390000</v>
      </c>
      <c r="Y27" s="194">
        <f>SUM(U27,W27)</f>
        <v>28</v>
      </c>
      <c r="Z27" s="195">
        <f>SUM(V27,X27)</f>
        <v>4127000</v>
      </c>
      <c r="AA27" s="372"/>
      <c r="AB27" s="406"/>
      <c r="AC27" s="381"/>
      <c r="AD27" s="192"/>
      <c r="AE27" s="110"/>
      <c r="AF27" s="110"/>
      <c r="AG27" s="193"/>
      <c r="AH27" s="194">
        <f>SUM(AD27,AF27)</f>
        <v>0</v>
      </c>
      <c r="AI27" s="195">
        <f>SUM(AE27,AG27)</f>
        <v>0</v>
      </c>
      <c r="AJ27" s="372"/>
      <c r="AK27" s="406"/>
      <c r="AL27" s="375"/>
      <c r="AM27" s="196">
        <f t="shared" si="154"/>
        <v>18</v>
      </c>
      <c r="AN27" s="197">
        <f t="shared" si="155"/>
        <v>737000</v>
      </c>
      <c r="AO27" s="197">
        <f t="shared" si="156"/>
        <v>10</v>
      </c>
      <c r="AP27" s="198">
        <f t="shared" si="157"/>
        <v>3390000</v>
      </c>
      <c r="AQ27" s="194">
        <f>SUM(AM27,AO27)</f>
        <v>28</v>
      </c>
      <c r="AR27" s="195">
        <f>SUM(AN27,AP27)</f>
        <v>4127000</v>
      </c>
      <c r="AS27" s="372"/>
      <c r="AT27" s="372"/>
      <c r="AU27" s="375"/>
    </row>
    <row r="28" spans="1:47" s="118" customFormat="1" ht="18" thickTop="1">
      <c r="A28" s="445"/>
      <c r="B28" s="238" t="s">
        <v>15</v>
      </c>
      <c r="C28" s="239">
        <f>SUM(C26:C27)</f>
        <v>0</v>
      </c>
      <c r="D28" s="240">
        <f t="shared" ref="D28" si="158">SUM(D26:D27)</f>
        <v>0</v>
      </c>
      <c r="E28" s="240">
        <f t="shared" ref="E28" si="159">SUM(E26:E27)</f>
        <v>0</v>
      </c>
      <c r="F28" s="241">
        <f t="shared" ref="F28" si="160">SUM(F26:F27)</f>
        <v>0</v>
      </c>
      <c r="G28" s="242">
        <f t="shared" ref="G28" si="161">SUM(G26:G27)</f>
        <v>0</v>
      </c>
      <c r="H28" s="243">
        <f t="shared" ref="H28" si="162">SUM(H26:H27)</f>
        <v>0</v>
      </c>
      <c r="I28" s="373"/>
      <c r="J28" s="407"/>
      <c r="K28" s="439"/>
      <c r="L28" s="239">
        <f>SUM(L26:L27)</f>
        <v>0</v>
      </c>
      <c r="M28" s="240">
        <f t="shared" ref="M28" si="163">SUM(M26:M27)</f>
        <v>0</v>
      </c>
      <c r="N28" s="240">
        <f t="shared" ref="N28" si="164">SUM(N26:N27)</f>
        <v>0</v>
      </c>
      <c r="O28" s="241">
        <f t="shared" ref="O28" si="165">SUM(O26:O27)</f>
        <v>0</v>
      </c>
      <c r="P28" s="242">
        <f t="shared" ref="P28" si="166">SUM(P26:P27)</f>
        <v>0</v>
      </c>
      <c r="Q28" s="243">
        <f t="shared" ref="Q28" si="167">SUM(Q26:Q27)</f>
        <v>0</v>
      </c>
      <c r="R28" s="373"/>
      <c r="S28" s="407"/>
      <c r="T28" s="376"/>
      <c r="U28" s="239">
        <f>SUM(U26:U27)</f>
        <v>87</v>
      </c>
      <c r="V28" s="240">
        <f t="shared" ref="V28" si="168">SUM(V26:V27)</f>
        <v>1737720</v>
      </c>
      <c r="W28" s="240">
        <f t="shared" ref="W28" si="169">SUM(W26:W27)</f>
        <v>14</v>
      </c>
      <c r="X28" s="241">
        <f t="shared" ref="X28" si="170">SUM(X26:X27)</f>
        <v>14740000</v>
      </c>
      <c r="Y28" s="242">
        <f t="shared" ref="Y28" si="171">SUM(Y26:Y27)</f>
        <v>101</v>
      </c>
      <c r="Z28" s="243">
        <f t="shared" ref="Z28" si="172">SUM(Z26:Z27)</f>
        <v>16477720</v>
      </c>
      <c r="AA28" s="373"/>
      <c r="AB28" s="407"/>
      <c r="AC28" s="382"/>
      <c r="AD28" s="239">
        <f>SUM(AD26:AD27)</f>
        <v>0</v>
      </c>
      <c r="AE28" s="240">
        <f t="shared" ref="AE28" si="173">SUM(AE26:AE27)</f>
        <v>0</v>
      </c>
      <c r="AF28" s="240">
        <f t="shared" ref="AF28" si="174">SUM(AF26:AF27)</f>
        <v>0</v>
      </c>
      <c r="AG28" s="241">
        <f t="shared" ref="AG28" si="175">SUM(AG26:AG27)</f>
        <v>0</v>
      </c>
      <c r="AH28" s="242">
        <f t="shared" ref="AH28" si="176">SUM(AH26:AH27)</f>
        <v>0</v>
      </c>
      <c r="AI28" s="243">
        <f t="shared" ref="AI28" si="177">SUM(AI26:AI27)</f>
        <v>0</v>
      </c>
      <c r="AJ28" s="373"/>
      <c r="AK28" s="407"/>
      <c r="AL28" s="376"/>
      <c r="AM28" s="239">
        <f t="shared" ref="AM28" si="178">SUM(AM26:AM27)</f>
        <v>87</v>
      </c>
      <c r="AN28" s="240">
        <f t="shared" ref="AN28" si="179">SUM(AN26:AN27)</f>
        <v>1737720</v>
      </c>
      <c r="AO28" s="240">
        <f t="shared" ref="AO28" si="180">SUM(AO26:AO27)</f>
        <v>14</v>
      </c>
      <c r="AP28" s="241">
        <f t="shared" ref="AP28" si="181">SUM(AP26:AP27)</f>
        <v>14740000</v>
      </c>
      <c r="AQ28" s="242">
        <f t="shared" ref="AQ28" si="182">SUM(AQ26:AQ27)</f>
        <v>101</v>
      </c>
      <c r="AR28" s="243">
        <f t="shared" ref="AR28" si="183">SUM(AR26:AR27)</f>
        <v>16477720</v>
      </c>
      <c r="AS28" s="373"/>
      <c r="AT28" s="373"/>
      <c r="AU28" s="376"/>
    </row>
    <row r="29" spans="1:47" ht="17.25" hidden="1">
      <c r="A29" s="446" t="s">
        <v>29</v>
      </c>
      <c r="B29" s="16" t="s">
        <v>16</v>
      </c>
      <c r="C29" s="17"/>
      <c r="D29" s="18"/>
      <c r="E29" s="18"/>
      <c r="F29" s="19"/>
      <c r="G29" s="20">
        <f>SUM(C29,E29)</f>
        <v>0</v>
      </c>
      <c r="H29" s="21">
        <f>SUM(D29,F29)</f>
        <v>0</v>
      </c>
      <c r="I29" s="365"/>
      <c r="J29" s="402"/>
      <c r="K29" s="449"/>
      <c r="L29" s="17"/>
      <c r="M29" s="18"/>
      <c r="N29" s="18"/>
      <c r="O29" s="19"/>
      <c r="P29" s="20">
        <f>SUM(L29,N29)</f>
        <v>0</v>
      </c>
      <c r="Q29" s="21">
        <f>SUM(M29,O29)</f>
        <v>0</v>
      </c>
      <c r="R29" s="365"/>
      <c r="S29" s="402"/>
      <c r="T29" s="368"/>
      <c r="U29" s="17"/>
      <c r="V29" s="18"/>
      <c r="W29" s="18"/>
      <c r="X29" s="19"/>
      <c r="Y29" s="20">
        <f>SUM(U29,W29)</f>
        <v>0</v>
      </c>
      <c r="Z29" s="21">
        <f>SUM(V29,X29)</f>
        <v>0</v>
      </c>
      <c r="AA29" s="365"/>
      <c r="AB29" s="402"/>
      <c r="AC29" s="368"/>
      <c r="AD29" s="17"/>
      <c r="AE29" s="18"/>
      <c r="AF29" s="18"/>
      <c r="AG29" s="19"/>
      <c r="AH29" s="20">
        <f>SUM(AD29,AF29)</f>
        <v>0</v>
      </c>
      <c r="AI29" s="21">
        <f>SUM(AE29,AG29)</f>
        <v>0</v>
      </c>
      <c r="AJ29" s="365"/>
      <c r="AK29" s="402"/>
      <c r="AL29" s="368"/>
      <c r="AM29" s="61">
        <f t="shared" ref="AM29:AM30" si="184">SUM(C29,L29,U29,AD29)</f>
        <v>0</v>
      </c>
      <c r="AN29" s="62">
        <f t="shared" ref="AN29:AN30" si="185">SUM(D29,M29,V29,AE29)</f>
        <v>0</v>
      </c>
      <c r="AO29" s="62">
        <f t="shared" ref="AO29:AO30" si="186">SUM(E29,N29,W29,AF29)</f>
        <v>0</v>
      </c>
      <c r="AP29" s="63">
        <f t="shared" ref="AP29:AP30" si="187">SUM(F29,O29,X29,AG29)</f>
        <v>0</v>
      </c>
      <c r="AQ29" s="20">
        <f>SUM(AM29,AO29)</f>
        <v>0</v>
      </c>
      <c r="AR29" s="21">
        <f>SUM(AN29,AP29)</f>
        <v>0</v>
      </c>
      <c r="AS29" s="365"/>
      <c r="AT29" s="365"/>
      <c r="AU29" s="368"/>
    </row>
    <row r="30" spans="1:47" ht="18" hidden="1" thickBot="1">
      <c r="A30" s="447"/>
      <c r="B30" s="8" t="s">
        <v>17</v>
      </c>
      <c r="C30" s="4"/>
      <c r="D30" s="5"/>
      <c r="E30" s="5"/>
      <c r="F30" s="6"/>
      <c r="G30" s="9">
        <f>SUM(C30,E30)</f>
        <v>0</v>
      </c>
      <c r="H30" s="10">
        <f>SUM(D30,F30)</f>
        <v>0</v>
      </c>
      <c r="I30" s="366"/>
      <c r="J30" s="403"/>
      <c r="K30" s="450"/>
      <c r="L30" s="4"/>
      <c r="M30" s="5"/>
      <c r="N30" s="5"/>
      <c r="O30" s="6"/>
      <c r="P30" s="9">
        <f>SUM(L30,N30)</f>
        <v>0</v>
      </c>
      <c r="Q30" s="10">
        <f>SUM(M30,O30)</f>
        <v>0</v>
      </c>
      <c r="R30" s="366"/>
      <c r="S30" s="403"/>
      <c r="T30" s="369"/>
      <c r="U30" s="4"/>
      <c r="V30" s="5"/>
      <c r="W30" s="5"/>
      <c r="X30" s="6"/>
      <c r="Y30" s="9">
        <f>SUM(U30,W30)</f>
        <v>0</v>
      </c>
      <c r="Z30" s="10">
        <f>SUM(V30,X30)</f>
        <v>0</v>
      </c>
      <c r="AA30" s="366"/>
      <c r="AB30" s="403"/>
      <c r="AC30" s="369"/>
      <c r="AD30" s="4"/>
      <c r="AE30" s="5"/>
      <c r="AF30" s="5"/>
      <c r="AG30" s="6"/>
      <c r="AH30" s="9">
        <f>SUM(AD30,AF30)</f>
        <v>0</v>
      </c>
      <c r="AI30" s="10">
        <f>SUM(AE30,AG30)</f>
        <v>0</v>
      </c>
      <c r="AJ30" s="366"/>
      <c r="AK30" s="403"/>
      <c r="AL30" s="369"/>
      <c r="AM30" s="64">
        <f t="shared" si="184"/>
        <v>0</v>
      </c>
      <c r="AN30" s="65">
        <f t="shared" si="185"/>
        <v>0</v>
      </c>
      <c r="AO30" s="65">
        <f t="shared" si="186"/>
        <v>0</v>
      </c>
      <c r="AP30" s="66">
        <f t="shared" si="187"/>
        <v>0</v>
      </c>
      <c r="AQ30" s="9">
        <f>SUM(AM30,AO30)</f>
        <v>0</v>
      </c>
      <c r="AR30" s="10">
        <f>SUM(AN30,AP30)</f>
        <v>0</v>
      </c>
      <c r="AS30" s="366"/>
      <c r="AT30" s="366"/>
      <c r="AU30" s="369"/>
    </row>
    <row r="31" spans="1:47" ht="18" hidden="1" thickTop="1">
      <c r="A31" s="448"/>
      <c r="B31" s="34" t="s">
        <v>15</v>
      </c>
      <c r="C31" s="35">
        <f>SUM(C29:C30)</f>
        <v>0</v>
      </c>
      <c r="D31" s="36">
        <f t="shared" ref="D31" si="188">SUM(D29:D30)</f>
        <v>0</v>
      </c>
      <c r="E31" s="36">
        <f t="shared" ref="E31" si="189">SUM(E29:E30)</f>
        <v>0</v>
      </c>
      <c r="F31" s="37">
        <f t="shared" ref="F31" si="190">SUM(F29:F30)</f>
        <v>0</v>
      </c>
      <c r="G31" s="38">
        <f>SUM(G29:G30)</f>
        <v>0</v>
      </c>
      <c r="H31" s="39">
        <f t="shared" ref="H31" si="191">SUM(H29:H30)</f>
        <v>0</v>
      </c>
      <c r="I31" s="367"/>
      <c r="J31" s="404"/>
      <c r="K31" s="451"/>
      <c r="L31" s="35">
        <f>SUM(L29:L30)</f>
        <v>0</v>
      </c>
      <c r="M31" s="36">
        <f t="shared" ref="M31" si="192">SUM(M29:M30)</f>
        <v>0</v>
      </c>
      <c r="N31" s="36">
        <f t="shared" ref="N31" si="193">SUM(N29:N30)</f>
        <v>0</v>
      </c>
      <c r="O31" s="37">
        <f t="shared" ref="O31" si="194">SUM(O29:O30)</f>
        <v>0</v>
      </c>
      <c r="P31" s="38">
        <f>SUM(P29:P30)</f>
        <v>0</v>
      </c>
      <c r="Q31" s="39">
        <f t="shared" ref="Q31" si="195">SUM(Q29:Q30)</f>
        <v>0</v>
      </c>
      <c r="R31" s="367"/>
      <c r="S31" s="404"/>
      <c r="T31" s="370"/>
      <c r="U31" s="35">
        <f>SUM(U29:U30)</f>
        <v>0</v>
      </c>
      <c r="V31" s="36">
        <f t="shared" ref="V31" si="196">SUM(V29:V30)</f>
        <v>0</v>
      </c>
      <c r="W31" s="36">
        <f t="shared" ref="W31" si="197">SUM(W29:W30)</f>
        <v>0</v>
      </c>
      <c r="X31" s="37">
        <f t="shared" ref="X31" si="198">SUM(X29:X30)</f>
        <v>0</v>
      </c>
      <c r="Y31" s="38">
        <f>SUM(Y29:Y30)</f>
        <v>0</v>
      </c>
      <c r="Z31" s="39">
        <f t="shared" ref="Z31" si="199">SUM(Z29:Z30)</f>
        <v>0</v>
      </c>
      <c r="AA31" s="367"/>
      <c r="AB31" s="404"/>
      <c r="AC31" s="370"/>
      <c r="AD31" s="35">
        <f>SUM(AD29:AD30)</f>
        <v>0</v>
      </c>
      <c r="AE31" s="36">
        <f t="shared" ref="AE31" si="200">SUM(AE29:AE30)</f>
        <v>0</v>
      </c>
      <c r="AF31" s="36">
        <f t="shared" ref="AF31" si="201">SUM(AF29:AF30)</f>
        <v>0</v>
      </c>
      <c r="AG31" s="37">
        <f t="shared" ref="AG31" si="202">SUM(AG29:AG30)</f>
        <v>0</v>
      </c>
      <c r="AH31" s="38">
        <f>SUM(AH29:AH30)</f>
        <v>0</v>
      </c>
      <c r="AI31" s="39">
        <f t="shared" ref="AI31" si="203">SUM(AI29:AI30)</f>
        <v>0</v>
      </c>
      <c r="AJ31" s="367"/>
      <c r="AK31" s="404"/>
      <c r="AL31" s="370"/>
      <c r="AM31" s="35">
        <f t="shared" ref="AM31" si="204">SUM(AM29:AM30)</f>
        <v>0</v>
      </c>
      <c r="AN31" s="36">
        <f t="shared" ref="AN31" si="205">SUM(AN29:AN30)</f>
        <v>0</v>
      </c>
      <c r="AO31" s="36">
        <f t="shared" ref="AO31" si="206">SUM(AO29:AO30)</f>
        <v>0</v>
      </c>
      <c r="AP31" s="37">
        <f t="shared" ref="AP31" si="207">SUM(AP29:AP30)</f>
        <v>0</v>
      </c>
      <c r="AQ31" s="38">
        <f>SUM(AQ29:AQ30)</f>
        <v>0</v>
      </c>
      <c r="AR31" s="39">
        <f t="shared" ref="AR31" si="208">SUM(AR29:AR30)</f>
        <v>0</v>
      </c>
      <c r="AS31" s="367"/>
      <c r="AT31" s="367"/>
      <c r="AU31" s="370"/>
    </row>
    <row r="32" spans="1:47" ht="17.25" hidden="1">
      <c r="A32" s="455" t="s">
        <v>30</v>
      </c>
      <c r="B32" s="22" t="s">
        <v>16</v>
      </c>
      <c r="C32" s="17"/>
      <c r="D32" s="18"/>
      <c r="E32" s="18"/>
      <c r="F32" s="19"/>
      <c r="G32" s="23">
        <f>SUM(C32,E32)</f>
        <v>0</v>
      </c>
      <c r="H32" s="24">
        <f>SUM(D32,F32)</f>
        <v>0</v>
      </c>
      <c r="I32" s="359"/>
      <c r="J32" s="402"/>
      <c r="K32" s="452"/>
      <c r="L32" s="17"/>
      <c r="M32" s="18"/>
      <c r="N32" s="18"/>
      <c r="O32" s="19"/>
      <c r="P32" s="23">
        <f>SUM(L32,N32)</f>
        <v>0</v>
      </c>
      <c r="Q32" s="24">
        <f>SUM(M32,O32)</f>
        <v>0</v>
      </c>
      <c r="R32" s="359"/>
      <c r="S32" s="402"/>
      <c r="T32" s="362"/>
      <c r="U32" s="17"/>
      <c r="V32" s="18"/>
      <c r="W32" s="18"/>
      <c r="X32" s="19"/>
      <c r="Y32" s="23">
        <f>SUM(U32,W32)</f>
        <v>0</v>
      </c>
      <c r="Z32" s="24">
        <f>SUM(V32,X32)</f>
        <v>0</v>
      </c>
      <c r="AA32" s="359"/>
      <c r="AB32" s="402"/>
      <c r="AC32" s="362"/>
      <c r="AD32" s="17"/>
      <c r="AE32" s="18"/>
      <c r="AF32" s="18"/>
      <c r="AG32" s="19"/>
      <c r="AH32" s="23">
        <f>SUM(AD32,AF32)</f>
        <v>0</v>
      </c>
      <c r="AI32" s="24">
        <f>SUM(AE32,AG32)</f>
        <v>0</v>
      </c>
      <c r="AJ32" s="359"/>
      <c r="AK32" s="402"/>
      <c r="AL32" s="362"/>
      <c r="AM32" s="58">
        <f t="shared" ref="AM32:AM33" si="209">SUM(C32,L32,U32,AD32)</f>
        <v>0</v>
      </c>
      <c r="AN32" s="59">
        <f t="shared" ref="AN32:AN33" si="210">SUM(D32,M32,V32,AE32)</f>
        <v>0</v>
      </c>
      <c r="AO32" s="59">
        <f t="shared" ref="AO32:AO33" si="211">SUM(E32,N32,W32,AF32)</f>
        <v>0</v>
      </c>
      <c r="AP32" s="60">
        <f t="shared" ref="AP32:AP33" si="212">SUM(F32,O32,X32,AG32)</f>
        <v>0</v>
      </c>
      <c r="AQ32" s="23">
        <f>SUM(AM32,AO32)</f>
        <v>0</v>
      </c>
      <c r="AR32" s="24">
        <f>SUM(AN32,AP32)</f>
        <v>0</v>
      </c>
      <c r="AS32" s="359"/>
      <c r="AT32" s="359"/>
      <c r="AU32" s="362"/>
    </row>
    <row r="33" spans="1:47" ht="18" hidden="1" thickBot="1">
      <c r="A33" s="456"/>
      <c r="B33" s="7" t="s">
        <v>17</v>
      </c>
      <c r="C33" s="25"/>
      <c r="D33" s="26"/>
      <c r="E33" s="26"/>
      <c r="F33" s="27"/>
      <c r="G33" s="14">
        <f>SUM(C33,E33)</f>
        <v>0</v>
      </c>
      <c r="H33" s="15">
        <f>SUM(D33,F33)</f>
        <v>0</v>
      </c>
      <c r="I33" s="360"/>
      <c r="J33" s="403"/>
      <c r="K33" s="453"/>
      <c r="L33" s="25"/>
      <c r="M33" s="26"/>
      <c r="N33" s="26"/>
      <c r="O33" s="27"/>
      <c r="P33" s="14">
        <f>SUM(L33,N33)</f>
        <v>0</v>
      </c>
      <c r="Q33" s="15">
        <f>SUM(M33,O33)</f>
        <v>0</v>
      </c>
      <c r="R33" s="360"/>
      <c r="S33" s="403"/>
      <c r="T33" s="363"/>
      <c r="U33" s="25"/>
      <c r="V33" s="26"/>
      <c r="W33" s="26"/>
      <c r="X33" s="27"/>
      <c r="Y33" s="14">
        <f>SUM(U33,W33)</f>
        <v>0</v>
      </c>
      <c r="Z33" s="15">
        <f>SUM(V33,X33)</f>
        <v>0</v>
      </c>
      <c r="AA33" s="360"/>
      <c r="AB33" s="403"/>
      <c r="AC33" s="363"/>
      <c r="AD33" s="25"/>
      <c r="AE33" s="26"/>
      <c r="AF33" s="26"/>
      <c r="AG33" s="27"/>
      <c r="AH33" s="14">
        <f>SUM(AD33,AF33)</f>
        <v>0</v>
      </c>
      <c r="AI33" s="15">
        <f>SUM(AE33,AG33)</f>
        <v>0</v>
      </c>
      <c r="AJ33" s="360"/>
      <c r="AK33" s="403"/>
      <c r="AL33" s="363"/>
      <c r="AM33" s="11">
        <f t="shared" si="209"/>
        <v>0</v>
      </c>
      <c r="AN33" s="12">
        <f t="shared" si="210"/>
        <v>0</v>
      </c>
      <c r="AO33" s="12">
        <f t="shared" si="211"/>
        <v>0</v>
      </c>
      <c r="AP33" s="13">
        <f t="shared" si="212"/>
        <v>0</v>
      </c>
      <c r="AQ33" s="14">
        <f>SUM(AM33,AO33)</f>
        <v>0</v>
      </c>
      <c r="AR33" s="15">
        <f>SUM(AN33,AP33)</f>
        <v>0</v>
      </c>
      <c r="AS33" s="360"/>
      <c r="AT33" s="360"/>
      <c r="AU33" s="363"/>
    </row>
    <row r="34" spans="1:47" ht="18" hidden="1" thickTop="1">
      <c r="A34" s="457"/>
      <c r="B34" s="28" t="s">
        <v>15</v>
      </c>
      <c r="C34" s="29">
        <f>SUM(C32:C33)</f>
        <v>0</v>
      </c>
      <c r="D34" s="30">
        <f t="shared" ref="D34" si="213">SUM(D32:D33)</f>
        <v>0</v>
      </c>
      <c r="E34" s="30">
        <f t="shared" ref="E34" si="214">SUM(E32:E33)</f>
        <v>0</v>
      </c>
      <c r="F34" s="31">
        <f t="shared" ref="F34" si="215">SUM(F32:F33)</f>
        <v>0</v>
      </c>
      <c r="G34" s="32">
        <f t="shared" ref="G34" si="216">SUM(G32:G33)</f>
        <v>0</v>
      </c>
      <c r="H34" s="33">
        <f t="shared" ref="H34" si="217">SUM(H32:H33)</f>
        <v>0</v>
      </c>
      <c r="I34" s="361"/>
      <c r="J34" s="404"/>
      <c r="K34" s="454"/>
      <c r="L34" s="29">
        <f>SUM(L32:L33)</f>
        <v>0</v>
      </c>
      <c r="M34" s="30">
        <f t="shared" ref="M34" si="218">SUM(M32:M33)</f>
        <v>0</v>
      </c>
      <c r="N34" s="30">
        <f t="shared" ref="N34" si="219">SUM(N32:N33)</f>
        <v>0</v>
      </c>
      <c r="O34" s="31">
        <f t="shared" ref="O34" si="220">SUM(O32:O33)</f>
        <v>0</v>
      </c>
      <c r="P34" s="32">
        <f t="shared" ref="P34" si="221">SUM(P32:P33)</f>
        <v>0</v>
      </c>
      <c r="Q34" s="33">
        <f t="shared" ref="Q34" si="222">SUM(Q32:Q33)</f>
        <v>0</v>
      </c>
      <c r="R34" s="361"/>
      <c r="S34" s="404"/>
      <c r="T34" s="364"/>
      <c r="U34" s="29">
        <f>SUM(U32:U33)</f>
        <v>0</v>
      </c>
      <c r="V34" s="30">
        <f t="shared" ref="V34" si="223">SUM(V32:V33)</f>
        <v>0</v>
      </c>
      <c r="W34" s="30">
        <f t="shared" ref="W34" si="224">SUM(W32:W33)</f>
        <v>0</v>
      </c>
      <c r="X34" s="31">
        <f t="shared" ref="X34" si="225">SUM(X32:X33)</f>
        <v>0</v>
      </c>
      <c r="Y34" s="32">
        <f t="shared" ref="Y34" si="226">SUM(Y32:Y33)</f>
        <v>0</v>
      </c>
      <c r="Z34" s="33">
        <f t="shared" ref="Z34" si="227">SUM(Z32:Z33)</f>
        <v>0</v>
      </c>
      <c r="AA34" s="361"/>
      <c r="AB34" s="404"/>
      <c r="AC34" s="364"/>
      <c r="AD34" s="29">
        <f>SUM(AD32:AD33)</f>
        <v>0</v>
      </c>
      <c r="AE34" s="30">
        <f t="shared" ref="AE34" si="228">SUM(AE32:AE33)</f>
        <v>0</v>
      </c>
      <c r="AF34" s="30">
        <f t="shared" ref="AF34" si="229">SUM(AF32:AF33)</f>
        <v>0</v>
      </c>
      <c r="AG34" s="31">
        <f t="shared" ref="AG34" si="230">SUM(AG32:AG33)</f>
        <v>0</v>
      </c>
      <c r="AH34" s="32">
        <f t="shared" ref="AH34" si="231">SUM(AH32:AH33)</f>
        <v>0</v>
      </c>
      <c r="AI34" s="33">
        <f t="shared" ref="AI34" si="232">SUM(AI32:AI33)</f>
        <v>0</v>
      </c>
      <c r="AJ34" s="361"/>
      <c r="AK34" s="404"/>
      <c r="AL34" s="364"/>
      <c r="AM34" s="29">
        <f t="shared" ref="AM34" si="233">SUM(AM32:AM33)</f>
        <v>0</v>
      </c>
      <c r="AN34" s="30">
        <f t="shared" ref="AN34" si="234">SUM(AN32:AN33)</f>
        <v>0</v>
      </c>
      <c r="AO34" s="30">
        <f t="shared" ref="AO34" si="235">SUM(AO32:AO33)</f>
        <v>0</v>
      </c>
      <c r="AP34" s="31">
        <f t="shared" ref="AP34" si="236">SUM(AP32:AP33)</f>
        <v>0</v>
      </c>
      <c r="AQ34" s="32">
        <f t="shared" ref="AQ34" si="237">SUM(AQ32:AQ33)</f>
        <v>0</v>
      </c>
      <c r="AR34" s="33">
        <f t="shared" ref="AR34" si="238">SUM(AR32:AR33)</f>
        <v>0</v>
      </c>
      <c r="AS34" s="361"/>
      <c r="AT34" s="361"/>
      <c r="AU34" s="364"/>
    </row>
    <row r="35" spans="1:47" ht="17.25" hidden="1">
      <c r="A35" s="446" t="s">
        <v>31</v>
      </c>
      <c r="B35" s="16" t="s">
        <v>16</v>
      </c>
      <c r="C35" s="17"/>
      <c r="D35" s="18"/>
      <c r="E35" s="18"/>
      <c r="F35" s="19"/>
      <c r="G35" s="20">
        <f>SUM(C35,E35)</f>
        <v>0</v>
      </c>
      <c r="H35" s="21">
        <f>SUM(D35,F35)</f>
        <v>0</v>
      </c>
      <c r="I35" s="365"/>
      <c r="J35" s="402"/>
      <c r="K35" s="449"/>
      <c r="L35" s="17"/>
      <c r="M35" s="18"/>
      <c r="N35" s="18"/>
      <c r="O35" s="19"/>
      <c r="P35" s="20">
        <f>SUM(L35,N35)</f>
        <v>0</v>
      </c>
      <c r="Q35" s="21">
        <f>SUM(M35,O35)</f>
        <v>0</v>
      </c>
      <c r="R35" s="365"/>
      <c r="S35" s="402"/>
      <c r="T35" s="368"/>
      <c r="U35" s="17"/>
      <c r="V35" s="18"/>
      <c r="W35" s="18"/>
      <c r="X35" s="19"/>
      <c r="Y35" s="20">
        <f>SUM(U35,W35)</f>
        <v>0</v>
      </c>
      <c r="Z35" s="21">
        <f>SUM(V35,X35)</f>
        <v>0</v>
      </c>
      <c r="AA35" s="365"/>
      <c r="AB35" s="402"/>
      <c r="AC35" s="368"/>
      <c r="AD35" s="17"/>
      <c r="AE35" s="18"/>
      <c r="AF35" s="18"/>
      <c r="AG35" s="19"/>
      <c r="AH35" s="20">
        <f>SUM(AD35,AF35)</f>
        <v>0</v>
      </c>
      <c r="AI35" s="21">
        <f>SUM(AE35,AG35)</f>
        <v>0</v>
      </c>
      <c r="AJ35" s="365"/>
      <c r="AK35" s="402"/>
      <c r="AL35" s="368"/>
      <c r="AM35" s="61">
        <f t="shared" ref="AM35:AM36" si="239">SUM(C35,L35,U35,AD35)</f>
        <v>0</v>
      </c>
      <c r="AN35" s="62">
        <f t="shared" ref="AN35:AN36" si="240">SUM(D35,M35,V35,AE35)</f>
        <v>0</v>
      </c>
      <c r="AO35" s="62">
        <f t="shared" ref="AO35:AO36" si="241">SUM(E35,N35,W35,AF35)</f>
        <v>0</v>
      </c>
      <c r="AP35" s="63">
        <f t="shared" ref="AP35:AP36" si="242">SUM(F35,O35,X35,AG35)</f>
        <v>0</v>
      </c>
      <c r="AQ35" s="20">
        <f>SUM(AM35,AO35)</f>
        <v>0</v>
      </c>
      <c r="AR35" s="21">
        <f>SUM(AN35,AP35)</f>
        <v>0</v>
      </c>
      <c r="AS35" s="365"/>
      <c r="AT35" s="365"/>
      <c r="AU35" s="368"/>
    </row>
    <row r="36" spans="1:47" ht="18" hidden="1" thickBot="1">
      <c r="A36" s="447"/>
      <c r="B36" s="8" t="s">
        <v>17</v>
      </c>
      <c r="C36" s="4"/>
      <c r="D36" s="5"/>
      <c r="E36" s="5"/>
      <c r="F36" s="6"/>
      <c r="G36" s="9">
        <f>SUM(C36,E36)</f>
        <v>0</v>
      </c>
      <c r="H36" s="10">
        <f>SUM(D36,F36)</f>
        <v>0</v>
      </c>
      <c r="I36" s="366"/>
      <c r="J36" s="403"/>
      <c r="K36" s="450"/>
      <c r="L36" s="4"/>
      <c r="M36" s="5"/>
      <c r="N36" s="5"/>
      <c r="O36" s="6"/>
      <c r="P36" s="9">
        <f>SUM(L36,N36)</f>
        <v>0</v>
      </c>
      <c r="Q36" s="10">
        <f>SUM(M36,O36)</f>
        <v>0</v>
      </c>
      <c r="R36" s="366"/>
      <c r="S36" s="403"/>
      <c r="T36" s="369"/>
      <c r="U36" s="4"/>
      <c r="V36" s="5"/>
      <c r="W36" s="5"/>
      <c r="X36" s="6"/>
      <c r="Y36" s="9">
        <f>SUM(U36,W36)</f>
        <v>0</v>
      </c>
      <c r="Z36" s="10">
        <f>SUM(V36,X36)</f>
        <v>0</v>
      </c>
      <c r="AA36" s="366"/>
      <c r="AB36" s="403"/>
      <c r="AC36" s="369"/>
      <c r="AD36" s="4"/>
      <c r="AE36" s="5"/>
      <c r="AF36" s="5"/>
      <c r="AG36" s="6"/>
      <c r="AH36" s="9">
        <f>SUM(AD36,AF36)</f>
        <v>0</v>
      </c>
      <c r="AI36" s="10">
        <f>SUM(AE36,AG36)</f>
        <v>0</v>
      </c>
      <c r="AJ36" s="366"/>
      <c r="AK36" s="403"/>
      <c r="AL36" s="369"/>
      <c r="AM36" s="64">
        <f t="shared" si="239"/>
        <v>0</v>
      </c>
      <c r="AN36" s="65">
        <f t="shared" si="240"/>
        <v>0</v>
      </c>
      <c r="AO36" s="65">
        <f t="shared" si="241"/>
        <v>0</v>
      </c>
      <c r="AP36" s="66">
        <f t="shared" si="242"/>
        <v>0</v>
      </c>
      <c r="AQ36" s="9">
        <f>SUM(AM36,AO36)</f>
        <v>0</v>
      </c>
      <c r="AR36" s="10">
        <f>SUM(AN36,AP36)</f>
        <v>0</v>
      </c>
      <c r="AS36" s="366"/>
      <c r="AT36" s="366"/>
      <c r="AU36" s="369"/>
    </row>
    <row r="37" spans="1:47" ht="18" hidden="1" thickTop="1">
      <c r="A37" s="448"/>
      <c r="B37" s="34" t="s">
        <v>15</v>
      </c>
      <c r="C37" s="35">
        <f>SUM(C35:C36)</f>
        <v>0</v>
      </c>
      <c r="D37" s="36">
        <f t="shared" ref="D37" si="243">SUM(D35:D36)</f>
        <v>0</v>
      </c>
      <c r="E37" s="36">
        <f t="shared" ref="E37" si="244">SUM(E35:E36)</f>
        <v>0</v>
      </c>
      <c r="F37" s="37">
        <f t="shared" ref="F37" si="245">SUM(F35:F36)</f>
        <v>0</v>
      </c>
      <c r="G37" s="38">
        <f>SUM(G35:G36)</f>
        <v>0</v>
      </c>
      <c r="H37" s="39">
        <f t="shared" ref="H37" si="246">SUM(H35:H36)</f>
        <v>0</v>
      </c>
      <c r="I37" s="367"/>
      <c r="J37" s="404"/>
      <c r="K37" s="451"/>
      <c r="L37" s="35">
        <f>SUM(L35:L36)</f>
        <v>0</v>
      </c>
      <c r="M37" s="36">
        <f t="shared" ref="M37" si="247">SUM(M35:M36)</f>
        <v>0</v>
      </c>
      <c r="N37" s="36">
        <f t="shared" ref="N37" si="248">SUM(N35:N36)</f>
        <v>0</v>
      </c>
      <c r="O37" s="37">
        <f t="shared" ref="O37" si="249">SUM(O35:O36)</f>
        <v>0</v>
      </c>
      <c r="P37" s="38">
        <f>SUM(P35:P36)</f>
        <v>0</v>
      </c>
      <c r="Q37" s="39">
        <f t="shared" ref="Q37" si="250">SUM(Q35:Q36)</f>
        <v>0</v>
      </c>
      <c r="R37" s="367"/>
      <c r="S37" s="404"/>
      <c r="T37" s="370"/>
      <c r="U37" s="35">
        <f>SUM(U35:U36)</f>
        <v>0</v>
      </c>
      <c r="V37" s="36">
        <f t="shared" ref="V37" si="251">SUM(V35:V36)</f>
        <v>0</v>
      </c>
      <c r="W37" s="36">
        <f t="shared" ref="W37" si="252">SUM(W35:W36)</f>
        <v>0</v>
      </c>
      <c r="X37" s="37">
        <f t="shared" ref="X37" si="253">SUM(X35:X36)</f>
        <v>0</v>
      </c>
      <c r="Y37" s="38">
        <f>SUM(Y35:Y36)</f>
        <v>0</v>
      </c>
      <c r="Z37" s="39">
        <f t="shared" ref="Z37" si="254">SUM(Z35:Z36)</f>
        <v>0</v>
      </c>
      <c r="AA37" s="367"/>
      <c r="AB37" s="404"/>
      <c r="AC37" s="370"/>
      <c r="AD37" s="35">
        <f>SUM(AD35:AD36)</f>
        <v>0</v>
      </c>
      <c r="AE37" s="36">
        <f t="shared" ref="AE37" si="255">SUM(AE35:AE36)</f>
        <v>0</v>
      </c>
      <c r="AF37" s="36">
        <f t="shared" ref="AF37" si="256">SUM(AF35:AF36)</f>
        <v>0</v>
      </c>
      <c r="AG37" s="37">
        <f t="shared" ref="AG37" si="257">SUM(AG35:AG36)</f>
        <v>0</v>
      </c>
      <c r="AH37" s="38">
        <f>SUM(AH35:AH36)</f>
        <v>0</v>
      </c>
      <c r="AI37" s="39">
        <f t="shared" ref="AI37" si="258">SUM(AI35:AI36)</f>
        <v>0</v>
      </c>
      <c r="AJ37" s="367"/>
      <c r="AK37" s="404"/>
      <c r="AL37" s="370"/>
      <c r="AM37" s="35">
        <f t="shared" ref="AM37" si="259">SUM(AM35:AM36)</f>
        <v>0</v>
      </c>
      <c r="AN37" s="36">
        <f t="shared" ref="AN37" si="260">SUM(AN35:AN36)</f>
        <v>0</v>
      </c>
      <c r="AO37" s="36">
        <f t="shared" ref="AO37" si="261">SUM(AO35:AO36)</f>
        <v>0</v>
      </c>
      <c r="AP37" s="37">
        <f t="shared" ref="AP37" si="262">SUM(AP35:AP36)</f>
        <v>0</v>
      </c>
      <c r="AQ37" s="38">
        <f>SUM(AQ35:AQ36)</f>
        <v>0</v>
      </c>
      <c r="AR37" s="39">
        <f t="shared" ref="AR37" si="263">SUM(AR35:AR36)</f>
        <v>0</v>
      </c>
      <c r="AS37" s="367"/>
      <c r="AT37" s="367"/>
      <c r="AU37" s="370"/>
    </row>
    <row r="38" spans="1:47" ht="17.25" hidden="1">
      <c r="A38" s="455" t="s">
        <v>32</v>
      </c>
      <c r="B38" s="22" t="s">
        <v>16</v>
      </c>
      <c r="C38" s="17"/>
      <c r="D38" s="18"/>
      <c r="E38" s="18"/>
      <c r="F38" s="19"/>
      <c r="G38" s="23">
        <f>SUM(C38,E38)</f>
        <v>0</v>
      </c>
      <c r="H38" s="24">
        <f>SUM(D38,F38)</f>
        <v>0</v>
      </c>
      <c r="I38" s="359"/>
      <c r="J38" s="402"/>
      <c r="K38" s="452"/>
      <c r="L38" s="17"/>
      <c r="M38" s="18"/>
      <c r="N38" s="18"/>
      <c r="O38" s="19"/>
      <c r="P38" s="23">
        <f>SUM(L38,N38)</f>
        <v>0</v>
      </c>
      <c r="Q38" s="24">
        <f>SUM(M38,O38)</f>
        <v>0</v>
      </c>
      <c r="R38" s="359"/>
      <c r="S38" s="402"/>
      <c r="T38" s="362"/>
      <c r="U38" s="17"/>
      <c r="V38" s="18"/>
      <c r="W38" s="18"/>
      <c r="X38" s="19"/>
      <c r="Y38" s="23">
        <f>SUM(U38,W38)</f>
        <v>0</v>
      </c>
      <c r="Z38" s="24">
        <f>SUM(V38,X38)</f>
        <v>0</v>
      </c>
      <c r="AA38" s="359"/>
      <c r="AB38" s="402"/>
      <c r="AC38" s="362"/>
      <c r="AD38" s="17"/>
      <c r="AE38" s="18"/>
      <c r="AF38" s="18"/>
      <c r="AG38" s="19"/>
      <c r="AH38" s="23">
        <f>SUM(AD38,AF38)</f>
        <v>0</v>
      </c>
      <c r="AI38" s="24">
        <f>SUM(AE38,AG38)</f>
        <v>0</v>
      </c>
      <c r="AJ38" s="359"/>
      <c r="AK38" s="402"/>
      <c r="AL38" s="362"/>
      <c r="AM38" s="58">
        <f t="shared" ref="AM38:AM39" si="264">SUM(C38,L38,U38,AD38)</f>
        <v>0</v>
      </c>
      <c r="AN38" s="59">
        <f t="shared" ref="AN38:AN39" si="265">SUM(D38,M38,V38,AE38)</f>
        <v>0</v>
      </c>
      <c r="AO38" s="59">
        <f t="shared" ref="AO38:AO39" si="266">SUM(E38,N38,W38,AF38)</f>
        <v>0</v>
      </c>
      <c r="AP38" s="60">
        <f t="shared" ref="AP38:AP39" si="267">SUM(F38,O38,X38,AG38)</f>
        <v>0</v>
      </c>
      <c r="AQ38" s="23">
        <f>SUM(AM38,AO38)</f>
        <v>0</v>
      </c>
      <c r="AR38" s="24">
        <f>SUM(AN38,AP38)</f>
        <v>0</v>
      </c>
      <c r="AS38" s="359"/>
      <c r="AT38" s="359"/>
      <c r="AU38" s="362"/>
    </row>
    <row r="39" spans="1:47" ht="18" hidden="1" thickBot="1">
      <c r="A39" s="456"/>
      <c r="B39" s="7" t="s">
        <v>17</v>
      </c>
      <c r="C39" s="25"/>
      <c r="D39" s="26"/>
      <c r="E39" s="26"/>
      <c r="F39" s="27"/>
      <c r="G39" s="14">
        <f>SUM(C39,E39)</f>
        <v>0</v>
      </c>
      <c r="H39" s="15">
        <f>SUM(D39,F39)</f>
        <v>0</v>
      </c>
      <c r="I39" s="360"/>
      <c r="J39" s="403"/>
      <c r="K39" s="453"/>
      <c r="L39" s="25"/>
      <c r="M39" s="26"/>
      <c r="N39" s="26"/>
      <c r="O39" s="27"/>
      <c r="P39" s="14">
        <f>SUM(L39,N39)</f>
        <v>0</v>
      </c>
      <c r="Q39" s="15">
        <f>SUM(M39,O39)</f>
        <v>0</v>
      </c>
      <c r="R39" s="360"/>
      <c r="S39" s="403"/>
      <c r="T39" s="363"/>
      <c r="U39" s="25"/>
      <c r="V39" s="26"/>
      <c r="W39" s="26"/>
      <c r="X39" s="27"/>
      <c r="Y39" s="14">
        <f>SUM(U39,W39)</f>
        <v>0</v>
      </c>
      <c r="Z39" s="15">
        <f>SUM(V39,X39)</f>
        <v>0</v>
      </c>
      <c r="AA39" s="360"/>
      <c r="AB39" s="403"/>
      <c r="AC39" s="363"/>
      <c r="AD39" s="25"/>
      <c r="AE39" s="26"/>
      <c r="AF39" s="26"/>
      <c r="AG39" s="27"/>
      <c r="AH39" s="14">
        <f>SUM(AD39,AF39)</f>
        <v>0</v>
      </c>
      <c r="AI39" s="15">
        <f>SUM(AE39,AG39)</f>
        <v>0</v>
      </c>
      <c r="AJ39" s="360"/>
      <c r="AK39" s="403"/>
      <c r="AL39" s="363"/>
      <c r="AM39" s="11">
        <f t="shared" si="264"/>
        <v>0</v>
      </c>
      <c r="AN39" s="12">
        <f t="shared" si="265"/>
        <v>0</v>
      </c>
      <c r="AO39" s="12">
        <f t="shared" si="266"/>
        <v>0</v>
      </c>
      <c r="AP39" s="13">
        <f t="shared" si="267"/>
        <v>0</v>
      </c>
      <c r="AQ39" s="14">
        <f>SUM(AM39,AO39)</f>
        <v>0</v>
      </c>
      <c r="AR39" s="15">
        <f>SUM(AN39,AP39)</f>
        <v>0</v>
      </c>
      <c r="AS39" s="360"/>
      <c r="AT39" s="360"/>
      <c r="AU39" s="363"/>
    </row>
    <row r="40" spans="1:47" ht="18" hidden="1" thickTop="1">
      <c r="A40" s="457"/>
      <c r="B40" s="28" t="s">
        <v>15</v>
      </c>
      <c r="C40" s="29">
        <f>SUM(C38:C39)</f>
        <v>0</v>
      </c>
      <c r="D40" s="30">
        <f t="shared" ref="D40" si="268">SUM(D38:D39)</f>
        <v>0</v>
      </c>
      <c r="E40" s="30">
        <f t="shared" ref="E40" si="269">SUM(E38:E39)</f>
        <v>0</v>
      </c>
      <c r="F40" s="31">
        <f t="shared" ref="F40" si="270">SUM(F38:F39)</f>
        <v>0</v>
      </c>
      <c r="G40" s="32">
        <f t="shared" ref="G40" si="271">SUM(G38:G39)</f>
        <v>0</v>
      </c>
      <c r="H40" s="33">
        <f t="shared" ref="H40" si="272">SUM(H38:H39)</f>
        <v>0</v>
      </c>
      <c r="I40" s="361"/>
      <c r="J40" s="404"/>
      <c r="K40" s="454"/>
      <c r="L40" s="29">
        <f>SUM(L38:L39)</f>
        <v>0</v>
      </c>
      <c r="M40" s="30">
        <f t="shared" ref="M40" si="273">SUM(M38:M39)</f>
        <v>0</v>
      </c>
      <c r="N40" s="30">
        <f t="shared" ref="N40" si="274">SUM(N38:N39)</f>
        <v>0</v>
      </c>
      <c r="O40" s="31">
        <f t="shared" ref="O40" si="275">SUM(O38:O39)</f>
        <v>0</v>
      </c>
      <c r="P40" s="32">
        <f t="shared" ref="P40" si="276">SUM(P38:P39)</f>
        <v>0</v>
      </c>
      <c r="Q40" s="33">
        <f t="shared" ref="Q40" si="277">SUM(Q38:Q39)</f>
        <v>0</v>
      </c>
      <c r="R40" s="361"/>
      <c r="S40" s="404"/>
      <c r="T40" s="364"/>
      <c r="U40" s="29">
        <f>SUM(U38:U39)</f>
        <v>0</v>
      </c>
      <c r="V40" s="30">
        <f t="shared" ref="V40" si="278">SUM(V38:V39)</f>
        <v>0</v>
      </c>
      <c r="W40" s="30">
        <f t="shared" ref="W40" si="279">SUM(W38:W39)</f>
        <v>0</v>
      </c>
      <c r="X40" s="31">
        <f t="shared" ref="X40" si="280">SUM(X38:X39)</f>
        <v>0</v>
      </c>
      <c r="Y40" s="32">
        <f t="shared" ref="Y40" si="281">SUM(Y38:Y39)</f>
        <v>0</v>
      </c>
      <c r="Z40" s="33">
        <f t="shared" ref="Z40" si="282">SUM(Z38:Z39)</f>
        <v>0</v>
      </c>
      <c r="AA40" s="361"/>
      <c r="AB40" s="404"/>
      <c r="AC40" s="364"/>
      <c r="AD40" s="29">
        <f>SUM(AD38:AD39)</f>
        <v>0</v>
      </c>
      <c r="AE40" s="30">
        <f t="shared" ref="AE40" si="283">SUM(AE38:AE39)</f>
        <v>0</v>
      </c>
      <c r="AF40" s="30">
        <f t="shared" ref="AF40" si="284">SUM(AF38:AF39)</f>
        <v>0</v>
      </c>
      <c r="AG40" s="31">
        <f t="shared" ref="AG40" si="285">SUM(AG38:AG39)</f>
        <v>0</v>
      </c>
      <c r="AH40" s="32">
        <f t="shared" ref="AH40" si="286">SUM(AH38:AH39)</f>
        <v>0</v>
      </c>
      <c r="AI40" s="33">
        <f t="shared" ref="AI40" si="287">SUM(AI38:AI39)</f>
        <v>0</v>
      </c>
      <c r="AJ40" s="361"/>
      <c r="AK40" s="404"/>
      <c r="AL40" s="364"/>
      <c r="AM40" s="29">
        <f t="shared" ref="AM40" si="288">SUM(AM38:AM39)</f>
        <v>0</v>
      </c>
      <c r="AN40" s="30">
        <f t="shared" ref="AN40" si="289">SUM(AN38:AN39)</f>
        <v>0</v>
      </c>
      <c r="AO40" s="30">
        <f t="shared" ref="AO40" si="290">SUM(AO38:AO39)</f>
        <v>0</v>
      </c>
      <c r="AP40" s="31">
        <f t="shared" ref="AP40" si="291">SUM(AP38:AP39)</f>
        <v>0</v>
      </c>
      <c r="AQ40" s="32">
        <f t="shared" ref="AQ40" si="292">SUM(AQ38:AQ39)</f>
        <v>0</v>
      </c>
      <c r="AR40" s="33">
        <f t="shared" ref="AR40" si="293">SUM(AR38:AR39)</f>
        <v>0</v>
      </c>
      <c r="AS40" s="361"/>
      <c r="AT40" s="361"/>
      <c r="AU40" s="364"/>
    </row>
    <row r="41" spans="1:47" ht="17.25" hidden="1">
      <c r="A41" s="446" t="s">
        <v>33</v>
      </c>
      <c r="B41" s="16" t="s">
        <v>16</v>
      </c>
      <c r="C41" s="17"/>
      <c r="D41" s="18"/>
      <c r="E41" s="18"/>
      <c r="F41" s="19"/>
      <c r="G41" s="20">
        <f>SUM(C41,E41)</f>
        <v>0</v>
      </c>
      <c r="H41" s="21">
        <f>SUM(D41,F41)</f>
        <v>0</v>
      </c>
      <c r="I41" s="365"/>
      <c r="J41" s="402"/>
      <c r="K41" s="449"/>
      <c r="L41" s="17"/>
      <c r="M41" s="18"/>
      <c r="N41" s="18"/>
      <c r="O41" s="19"/>
      <c r="P41" s="20">
        <f>SUM(L41,N41)</f>
        <v>0</v>
      </c>
      <c r="Q41" s="21">
        <f>SUM(M41,O41)</f>
        <v>0</v>
      </c>
      <c r="R41" s="365"/>
      <c r="S41" s="402"/>
      <c r="T41" s="368"/>
      <c r="U41" s="17"/>
      <c r="V41" s="18"/>
      <c r="W41" s="18"/>
      <c r="X41" s="19"/>
      <c r="Y41" s="20">
        <f>SUM(U41,W41)</f>
        <v>0</v>
      </c>
      <c r="Z41" s="21">
        <f>SUM(V41,X41)</f>
        <v>0</v>
      </c>
      <c r="AA41" s="365"/>
      <c r="AB41" s="402"/>
      <c r="AC41" s="368"/>
      <c r="AD41" s="17"/>
      <c r="AE41" s="18"/>
      <c r="AF41" s="18"/>
      <c r="AG41" s="19"/>
      <c r="AH41" s="20">
        <f>SUM(AD41,AF41)</f>
        <v>0</v>
      </c>
      <c r="AI41" s="21">
        <f>SUM(AE41,AG41)</f>
        <v>0</v>
      </c>
      <c r="AJ41" s="365"/>
      <c r="AK41" s="402"/>
      <c r="AL41" s="368"/>
      <c r="AM41" s="61">
        <f t="shared" ref="AM41:AM42" si="294">SUM(C41,L41,U41,AD41)</f>
        <v>0</v>
      </c>
      <c r="AN41" s="62">
        <f t="shared" ref="AN41:AN42" si="295">SUM(D41,M41,V41,AE41)</f>
        <v>0</v>
      </c>
      <c r="AO41" s="62">
        <f t="shared" ref="AO41:AO42" si="296">SUM(E41,N41,W41,AF41)</f>
        <v>0</v>
      </c>
      <c r="AP41" s="63">
        <f t="shared" ref="AP41:AP42" si="297">SUM(F41,O41,X41,AG41)</f>
        <v>0</v>
      </c>
      <c r="AQ41" s="20">
        <f>SUM(AM41,AO41)</f>
        <v>0</v>
      </c>
      <c r="AR41" s="21">
        <f>SUM(AN41,AP41)</f>
        <v>0</v>
      </c>
      <c r="AS41" s="365"/>
      <c r="AT41" s="365"/>
      <c r="AU41" s="368"/>
    </row>
    <row r="42" spans="1:47" ht="18" hidden="1" thickBot="1">
      <c r="A42" s="447"/>
      <c r="B42" s="8" t="s">
        <v>17</v>
      </c>
      <c r="C42" s="4"/>
      <c r="D42" s="5"/>
      <c r="E42" s="5"/>
      <c r="F42" s="6"/>
      <c r="G42" s="9">
        <f>SUM(C42,E42)</f>
        <v>0</v>
      </c>
      <c r="H42" s="10">
        <f>SUM(D42,F42)</f>
        <v>0</v>
      </c>
      <c r="I42" s="366"/>
      <c r="J42" s="403"/>
      <c r="K42" s="450"/>
      <c r="L42" s="4"/>
      <c r="M42" s="5"/>
      <c r="N42" s="5"/>
      <c r="O42" s="6"/>
      <c r="P42" s="9">
        <f>SUM(L42,N42)</f>
        <v>0</v>
      </c>
      <c r="Q42" s="10">
        <f>SUM(M42,O42)</f>
        <v>0</v>
      </c>
      <c r="R42" s="366"/>
      <c r="S42" s="403"/>
      <c r="T42" s="369"/>
      <c r="U42" s="4"/>
      <c r="V42" s="5"/>
      <c r="W42" s="5"/>
      <c r="X42" s="6"/>
      <c r="Y42" s="9">
        <f>SUM(U42,W42)</f>
        <v>0</v>
      </c>
      <c r="Z42" s="10">
        <f>SUM(V42,X42)</f>
        <v>0</v>
      </c>
      <c r="AA42" s="366"/>
      <c r="AB42" s="403"/>
      <c r="AC42" s="369"/>
      <c r="AD42" s="4"/>
      <c r="AE42" s="5"/>
      <c r="AF42" s="5"/>
      <c r="AG42" s="6"/>
      <c r="AH42" s="9">
        <f>SUM(AD42,AF42)</f>
        <v>0</v>
      </c>
      <c r="AI42" s="10">
        <f>SUM(AE42,AG42)</f>
        <v>0</v>
      </c>
      <c r="AJ42" s="366"/>
      <c r="AK42" s="403"/>
      <c r="AL42" s="369"/>
      <c r="AM42" s="64">
        <f t="shared" si="294"/>
        <v>0</v>
      </c>
      <c r="AN42" s="65">
        <f t="shared" si="295"/>
        <v>0</v>
      </c>
      <c r="AO42" s="65">
        <f t="shared" si="296"/>
        <v>0</v>
      </c>
      <c r="AP42" s="66">
        <f t="shared" si="297"/>
        <v>0</v>
      </c>
      <c r="AQ42" s="9">
        <f>SUM(AM42,AO42)</f>
        <v>0</v>
      </c>
      <c r="AR42" s="10">
        <f>SUM(AN42,AP42)</f>
        <v>0</v>
      </c>
      <c r="AS42" s="366"/>
      <c r="AT42" s="366"/>
      <c r="AU42" s="369"/>
    </row>
    <row r="43" spans="1:47" ht="18" hidden="1" thickTop="1">
      <c r="A43" s="448"/>
      <c r="B43" s="34" t="s">
        <v>15</v>
      </c>
      <c r="C43" s="35">
        <f>SUM(C41:C42)</f>
        <v>0</v>
      </c>
      <c r="D43" s="36">
        <f t="shared" ref="D43" si="298">SUM(D41:D42)</f>
        <v>0</v>
      </c>
      <c r="E43" s="36">
        <f t="shared" ref="E43" si="299">SUM(E41:E42)</f>
        <v>0</v>
      </c>
      <c r="F43" s="37">
        <f t="shared" ref="F43" si="300">SUM(F41:F42)</f>
        <v>0</v>
      </c>
      <c r="G43" s="38">
        <f>SUM(G41:G42)</f>
        <v>0</v>
      </c>
      <c r="H43" s="39">
        <f t="shared" ref="H43" si="301">SUM(H41:H42)</f>
        <v>0</v>
      </c>
      <c r="I43" s="367"/>
      <c r="J43" s="404"/>
      <c r="K43" s="451"/>
      <c r="L43" s="35">
        <f>SUM(L41:L42)</f>
        <v>0</v>
      </c>
      <c r="M43" s="36">
        <f t="shared" ref="M43" si="302">SUM(M41:M42)</f>
        <v>0</v>
      </c>
      <c r="N43" s="36">
        <f t="shared" ref="N43" si="303">SUM(N41:N42)</f>
        <v>0</v>
      </c>
      <c r="O43" s="37">
        <f t="shared" ref="O43" si="304">SUM(O41:O42)</f>
        <v>0</v>
      </c>
      <c r="P43" s="38">
        <f>SUM(P41:P42)</f>
        <v>0</v>
      </c>
      <c r="Q43" s="39">
        <f t="shared" ref="Q43" si="305">SUM(Q41:Q42)</f>
        <v>0</v>
      </c>
      <c r="R43" s="367"/>
      <c r="S43" s="404"/>
      <c r="T43" s="370"/>
      <c r="U43" s="35">
        <f>SUM(U41:U42)</f>
        <v>0</v>
      </c>
      <c r="V43" s="36">
        <f t="shared" ref="V43" si="306">SUM(V41:V42)</f>
        <v>0</v>
      </c>
      <c r="W43" s="36">
        <f t="shared" ref="W43" si="307">SUM(W41:W42)</f>
        <v>0</v>
      </c>
      <c r="X43" s="37">
        <f t="shared" ref="X43" si="308">SUM(X41:X42)</f>
        <v>0</v>
      </c>
      <c r="Y43" s="38">
        <f>SUM(Y41:Y42)</f>
        <v>0</v>
      </c>
      <c r="Z43" s="39">
        <f t="shared" ref="Z43" si="309">SUM(Z41:Z42)</f>
        <v>0</v>
      </c>
      <c r="AA43" s="367"/>
      <c r="AB43" s="404"/>
      <c r="AC43" s="370"/>
      <c r="AD43" s="35">
        <f>SUM(AD41:AD42)</f>
        <v>0</v>
      </c>
      <c r="AE43" s="36">
        <f t="shared" ref="AE43" si="310">SUM(AE41:AE42)</f>
        <v>0</v>
      </c>
      <c r="AF43" s="36">
        <f t="shared" ref="AF43" si="311">SUM(AF41:AF42)</f>
        <v>0</v>
      </c>
      <c r="AG43" s="37">
        <f t="shared" ref="AG43" si="312">SUM(AG41:AG42)</f>
        <v>0</v>
      </c>
      <c r="AH43" s="38">
        <f>SUM(AH41:AH42)</f>
        <v>0</v>
      </c>
      <c r="AI43" s="39">
        <f t="shared" ref="AI43" si="313">SUM(AI41:AI42)</f>
        <v>0</v>
      </c>
      <c r="AJ43" s="367"/>
      <c r="AK43" s="404"/>
      <c r="AL43" s="370"/>
      <c r="AM43" s="35">
        <f t="shared" ref="AM43" si="314">SUM(AM41:AM42)</f>
        <v>0</v>
      </c>
      <c r="AN43" s="36">
        <f t="shared" ref="AN43" si="315">SUM(AN41:AN42)</f>
        <v>0</v>
      </c>
      <c r="AO43" s="36">
        <f t="shared" ref="AO43" si="316">SUM(AO41:AO42)</f>
        <v>0</v>
      </c>
      <c r="AP43" s="37">
        <f t="shared" ref="AP43" si="317">SUM(AP41:AP42)</f>
        <v>0</v>
      </c>
      <c r="AQ43" s="38">
        <f>SUM(AQ41:AQ42)</f>
        <v>0</v>
      </c>
      <c r="AR43" s="39">
        <f t="shared" ref="AR43" si="318">SUM(AR41:AR42)</f>
        <v>0</v>
      </c>
      <c r="AS43" s="367"/>
      <c r="AT43" s="367"/>
      <c r="AU43" s="370"/>
    </row>
    <row r="44" spans="1:47" ht="17.25">
      <c r="A44" s="427" t="s">
        <v>34</v>
      </c>
      <c r="B44" s="40" t="s">
        <v>16</v>
      </c>
      <c r="C44" s="42">
        <f>SUM(C8,C11,C14,C17,C20,C23,C26,C29,C32,C35,C38,C41)</f>
        <v>31</v>
      </c>
      <c r="D44" s="43">
        <f>SUM(D8,D11,D14,D17,D20,D23,D26,D29,D32,D35,D38,D41)</f>
        <v>9354295</v>
      </c>
      <c r="E44" s="43">
        <f t="shared" ref="E44:F45" si="319">SUM(E8,E11,E14,E17,E20,E23,E26,E29,E32,E35,E38,E41)</f>
        <v>95</v>
      </c>
      <c r="F44" s="44">
        <f t="shared" si="319"/>
        <v>129999399</v>
      </c>
      <c r="G44" s="45">
        <f>SUM(C44,E44)</f>
        <v>126</v>
      </c>
      <c r="H44" s="46">
        <f>SUM(D44,F44)</f>
        <v>139353694</v>
      </c>
      <c r="I44" s="353" t="s">
        <v>35</v>
      </c>
      <c r="J44" s="353">
        <f>SUM(J8:J43)</f>
        <v>250536554</v>
      </c>
      <c r="K44" s="356" t="s">
        <v>35</v>
      </c>
      <c r="L44" s="42">
        <f>SUM(L8,L11,L14,L17,L20,L23,L26,L29,L32,L35,L38,L41)</f>
        <v>15</v>
      </c>
      <c r="M44" s="43">
        <f>SUM(M8,M11,M14,M17,M20,M23,M26,M29,M32,M35,M38,M41)</f>
        <v>7404431</v>
      </c>
      <c r="N44" s="43">
        <f t="shared" ref="N44:O44" si="320">SUM(N8,N11,N14,N17,N20,N23,N26,N29,N32,N35,N38,N41)</f>
        <v>41</v>
      </c>
      <c r="O44" s="44">
        <f t="shared" si="320"/>
        <v>118992122</v>
      </c>
      <c r="P44" s="45">
        <f>SUM(L44,N44)</f>
        <v>56</v>
      </c>
      <c r="Q44" s="46">
        <f>SUM(M44,O44)</f>
        <v>126396553</v>
      </c>
      <c r="R44" s="353" t="s">
        <v>35</v>
      </c>
      <c r="S44" s="353">
        <f>SUM(S8:S43)</f>
        <v>130639690</v>
      </c>
      <c r="T44" s="356" t="s">
        <v>35</v>
      </c>
      <c r="U44" s="42">
        <f>SUM(U8,U11,U14,U17,U20,U23,U26,U29,U32,U35,U38,U41)</f>
        <v>312</v>
      </c>
      <c r="V44" s="43">
        <f>SUM(V8,V11,V14,V17,V20,V23,V26,V29,V32,V35,V38,V41)</f>
        <v>20753702</v>
      </c>
      <c r="W44" s="43">
        <f t="shared" ref="W44:X44" si="321">SUM(W8,W11,W14,W17,W20,W23,W26,W29,W32,W35,W38,W41)</f>
        <v>47</v>
      </c>
      <c r="X44" s="44">
        <f t="shared" si="321"/>
        <v>64642509</v>
      </c>
      <c r="Y44" s="45">
        <f>SUM(U44,W44)</f>
        <v>359</v>
      </c>
      <c r="Z44" s="46">
        <f>SUM(V44,X44)</f>
        <v>85396211</v>
      </c>
      <c r="AA44" s="353" t="s">
        <v>35</v>
      </c>
      <c r="AB44" s="353">
        <f>SUM(AB8:AB43)</f>
        <v>145573391</v>
      </c>
      <c r="AC44" s="356" t="s">
        <v>35</v>
      </c>
      <c r="AD44" s="42">
        <f>SUM(AD8,AD11,AD14,AD17,AD20,AD23,AD26,AD29,AD32,AD35,AD38,AD41)</f>
        <v>11</v>
      </c>
      <c r="AE44" s="43">
        <f>SUM(AE8,AE11,AE14,AE17,AE20,AE23,AE26,AE29,AE32,AE35,AE38,AE41)</f>
        <v>23945137</v>
      </c>
      <c r="AF44" s="43">
        <f t="shared" ref="AF44:AG44" si="322">SUM(AF8,AF11,AF14,AF17,AF20,AF23,AF26,AF29,AF32,AF35,AF38,AF41)</f>
        <v>30</v>
      </c>
      <c r="AG44" s="44">
        <f t="shared" si="322"/>
        <v>30549009</v>
      </c>
      <c r="AH44" s="45">
        <f>SUM(AD44,AF44)</f>
        <v>41</v>
      </c>
      <c r="AI44" s="46">
        <f>SUM(AE44,AG44)</f>
        <v>54494146</v>
      </c>
      <c r="AJ44" s="353" t="s">
        <v>35</v>
      </c>
      <c r="AK44" s="353">
        <f>SUM(AK8:AK43)</f>
        <v>121897023</v>
      </c>
      <c r="AL44" s="356" t="s">
        <v>35</v>
      </c>
      <c r="AM44" s="42">
        <f>SUM(AM8,AM11,AM14,AM17,AM20,AM23,AM26,AM29,AM32,AM35,AM38,AM41)</f>
        <v>369</v>
      </c>
      <c r="AN44" s="43">
        <f>SUM(AN8,AN11,AN14,AN17,AN20,AN23,AN26,AN29,AN32,AN35,AN38,AN41)</f>
        <v>61457565</v>
      </c>
      <c r="AO44" s="43">
        <f t="shared" ref="AO44:AP44" si="323">SUM(AO8,AO11,AO14,AO17,AO20,AO23,AO26,AO29,AO32,AO35,AO38,AO41)</f>
        <v>213</v>
      </c>
      <c r="AP44" s="44">
        <f t="shared" si="323"/>
        <v>344183039</v>
      </c>
      <c r="AQ44" s="45">
        <f>SUM(AM44,AO44)</f>
        <v>582</v>
      </c>
      <c r="AR44" s="46">
        <f>SUM(AN44,AP44)</f>
        <v>405640604</v>
      </c>
      <c r="AS44" s="353" t="s">
        <v>35</v>
      </c>
      <c r="AT44" s="353">
        <f>SUM(AT8:AT43)</f>
        <v>69865209</v>
      </c>
      <c r="AU44" s="356" t="s">
        <v>35</v>
      </c>
    </row>
    <row r="45" spans="1:47" ht="18" thickBot="1">
      <c r="A45" s="428"/>
      <c r="B45" s="41" t="s">
        <v>17</v>
      </c>
      <c r="C45" s="47">
        <f>SUM(C9,C12,C15,C18,C21,C24,C27,C30,C33,C36,C39,C42)</f>
        <v>42</v>
      </c>
      <c r="D45" s="48">
        <f>SUM(D9,D12,D15,D18,D21,D24,D27,D30,D33,D36,D39,D42)</f>
        <v>660000</v>
      </c>
      <c r="E45" s="48">
        <f t="shared" si="319"/>
        <v>98</v>
      </c>
      <c r="F45" s="49">
        <f t="shared" si="319"/>
        <v>50990000</v>
      </c>
      <c r="G45" s="50">
        <f>SUM(C45,E45)</f>
        <v>140</v>
      </c>
      <c r="H45" s="51">
        <f>SUM(D45,F45)</f>
        <v>51650000</v>
      </c>
      <c r="I45" s="354"/>
      <c r="J45" s="354"/>
      <c r="K45" s="357"/>
      <c r="L45" s="47">
        <f>SUM(L9,L12,L15,L18,L21,L24,L27,L30,L33,L36,L39,L42)</f>
        <v>396</v>
      </c>
      <c r="M45" s="48">
        <f>SUM(M9,M12,M15,M18,M21,M24,M27,M30,M33,M36,M39,M42)</f>
        <v>7550640</v>
      </c>
      <c r="N45" s="48">
        <f t="shared" ref="N45:O45" si="324">SUM(N9,N12,N15,N18,N21,N24,N27,N30,N33,N36,N39,N42)</f>
        <v>48</v>
      </c>
      <c r="O45" s="49">
        <f t="shared" si="324"/>
        <v>25700000</v>
      </c>
      <c r="P45" s="50">
        <f>SUM(L45,N45)</f>
        <v>444</v>
      </c>
      <c r="Q45" s="51">
        <f>SUM(M45,O45)</f>
        <v>33250640</v>
      </c>
      <c r="R45" s="354"/>
      <c r="S45" s="354"/>
      <c r="T45" s="357"/>
      <c r="U45" s="47">
        <f>SUM(U9,U12,U15,U18,U21,U24,U27,U30,U33,U36,U39,U42)</f>
        <v>152</v>
      </c>
      <c r="V45" s="48">
        <f>SUM(V9,V12,V15,V18,V21,V24,V27,V30,V33,V36,V39,V42)</f>
        <v>6717000</v>
      </c>
      <c r="W45" s="48">
        <f t="shared" ref="W45:X45" si="325">SUM(W9,W12,W15,W18,W21,W24,W27,W30,W33,W36,W39,W42)</f>
        <v>56</v>
      </c>
      <c r="X45" s="49">
        <f t="shared" si="325"/>
        <v>22880000</v>
      </c>
      <c r="Y45" s="50">
        <f>SUM(U45,W45)</f>
        <v>208</v>
      </c>
      <c r="Z45" s="51">
        <f>SUM(V45,X45)</f>
        <v>29597000</v>
      </c>
      <c r="AA45" s="354"/>
      <c r="AB45" s="354"/>
      <c r="AC45" s="357"/>
      <c r="AD45" s="47">
        <f>SUM(AD9,AD12,AD15,AD18,AD21,AD24,AD27,AD30,AD33,AD36,AD39,AD42)</f>
        <v>89</v>
      </c>
      <c r="AE45" s="48">
        <f>SUM(AE9,AE12,AE15,AE18,AE21,AE24,AE27,AE30,AE33,AE36,AE39,AE42)</f>
        <v>4780000</v>
      </c>
      <c r="AF45" s="48">
        <f t="shared" ref="AF45:AG45" si="326">SUM(AF9,AF12,AF15,AF18,AF21,AF24,AF27,AF30,AF33,AF36,AF39,AF42)</f>
        <v>191</v>
      </c>
      <c r="AG45" s="49">
        <f t="shared" si="326"/>
        <v>72028610</v>
      </c>
      <c r="AH45" s="50">
        <f>SUM(AD45,AF45)</f>
        <v>280</v>
      </c>
      <c r="AI45" s="51">
        <f>SUM(AE45,AG45)</f>
        <v>76808610</v>
      </c>
      <c r="AJ45" s="354"/>
      <c r="AK45" s="354"/>
      <c r="AL45" s="357"/>
      <c r="AM45" s="47">
        <f>SUM(AM9,AM12,AM15,AM18,AM21,AM24,AM27,AM30,AM33,AM36,AM39,AM42)</f>
        <v>679</v>
      </c>
      <c r="AN45" s="48">
        <f>SUM(AN9,AN12,AN15,AN18,AN21,AN24,AN27,AN30,AN33,AN36,AN39,AN42)</f>
        <v>19707640</v>
      </c>
      <c r="AO45" s="48">
        <f t="shared" ref="AO45:AP45" si="327">SUM(AO9,AO12,AO15,AO18,AO21,AO24,AO27,AO30,AO33,AO36,AO39,AO42)</f>
        <v>393</v>
      </c>
      <c r="AP45" s="49">
        <f t="shared" si="327"/>
        <v>171598610</v>
      </c>
      <c r="AQ45" s="50">
        <f>SUM(AM45,AO45)</f>
        <v>1072</v>
      </c>
      <c r="AR45" s="51">
        <f>SUM(AN45,AP45)</f>
        <v>191306250</v>
      </c>
      <c r="AS45" s="354"/>
      <c r="AT45" s="354"/>
      <c r="AU45" s="357"/>
    </row>
    <row r="46" spans="1:47" ht="18.75" thickTop="1" thickBot="1">
      <c r="A46" s="429"/>
      <c r="B46" s="52" t="s">
        <v>15</v>
      </c>
      <c r="C46" s="53">
        <f>SUM(C44:C45)</f>
        <v>73</v>
      </c>
      <c r="D46" s="54">
        <f>SUM(D44:D45)</f>
        <v>10014295</v>
      </c>
      <c r="E46" s="54">
        <f>SUM(E44:E45)</f>
        <v>193</v>
      </c>
      <c r="F46" s="55">
        <f t="shared" ref="F46:H46" si="328">SUM(F44:F45)</f>
        <v>180989399</v>
      </c>
      <c r="G46" s="56">
        <f>SUM(G44:G45)</f>
        <v>266</v>
      </c>
      <c r="H46" s="57">
        <f t="shared" si="328"/>
        <v>191003694</v>
      </c>
      <c r="I46" s="355"/>
      <c r="J46" s="355"/>
      <c r="K46" s="358"/>
      <c r="L46" s="53">
        <f>SUM(L44:L45)</f>
        <v>411</v>
      </c>
      <c r="M46" s="54">
        <f>SUM(M44:M45)</f>
        <v>14955071</v>
      </c>
      <c r="N46" s="54">
        <f>SUM(N44:N45)</f>
        <v>89</v>
      </c>
      <c r="O46" s="55">
        <f t="shared" ref="O46" si="329">SUM(O44:O45)</f>
        <v>144692122</v>
      </c>
      <c r="P46" s="56">
        <f>SUM(P44:P45)</f>
        <v>500</v>
      </c>
      <c r="Q46" s="57">
        <f t="shared" ref="Q46" si="330">SUM(Q44:Q45)</f>
        <v>159647193</v>
      </c>
      <c r="R46" s="355"/>
      <c r="S46" s="355"/>
      <c r="T46" s="358"/>
      <c r="U46" s="53">
        <f>SUM(U44:U45)</f>
        <v>464</v>
      </c>
      <c r="V46" s="54">
        <f>SUM(V44:V45)</f>
        <v>27470702</v>
      </c>
      <c r="W46" s="54">
        <f>SUM(W44:W45)</f>
        <v>103</v>
      </c>
      <c r="X46" s="55">
        <f t="shared" ref="X46" si="331">SUM(X44:X45)</f>
        <v>87522509</v>
      </c>
      <c r="Y46" s="56">
        <f>SUM(Y44:Y45)</f>
        <v>567</v>
      </c>
      <c r="Z46" s="57">
        <f t="shared" ref="Z46" si="332">SUM(Z44:Z45)</f>
        <v>114993211</v>
      </c>
      <c r="AA46" s="355"/>
      <c r="AB46" s="355"/>
      <c r="AC46" s="358"/>
      <c r="AD46" s="53">
        <f>SUM(AD44:AD45)</f>
        <v>100</v>
      </c>
      <c r="AE46" s="54">
        <f>SUM(AE44:AE45)</f>
        <v>28725137</v>
      </c>
      <c r="AF46" s="54">
        <f>SUM(AF44:AF45)</f>
        <v>221</v>
      </c>
      <c r="AG46" s="55">
        <f t="shared" ref="AG46" si="333">SUM(AG44:AG45)</f>
        <v>102577619</v>
      </c>
      <c r="AH46" s="56">
        <f>SUM(AH44:AH45)</f>
        <v>321</v>
      </c>
      <c r="AI46" s="57">
        <f t="shared" ref="AI46" si="334">SUM(AI44:AI45)</f>
        <v>131302756</v>
      </c>
      <c r="AJ46" s="355"/>
      <c r="AK46" s="355"/>
      <c r="AL46" s="358"/>
      <c r="AM46" s="53">
        <f>SUM(AM44:AM45)</f>
        <v>1048</v>
      </c>
      <c r="AN46" s="54">
        <f>SUM(AN44:AN45)</f>
        <v>81165205</v>
      </c>
      <c r="AO46" s="54">
        <f>SUM(AO44:AO45)</f>
        <v>606</v>
      </c>
      <c r="AP46" s="55">
        <f t="shared" ref="AP46" si="335">SUM(AP44:AP45)</f>
        <v>515781649</v>
      </c>
      <c r="AQ46" s="56">
        <f>SUM(AQ44:AQ45)</f>
        <v>1654</v>
      </c>
      <c r="AR46" s="57">
        <f t="shared" ref="AR46" si="336">SUM(AR44:AR45)</f>
        <v>596946854</v>
      </c>
      <c r="AS46" s="355"/>
      <c r="AT46" s="355"/>
      <c r="AU46" s="358"/>
    </row>
  </sheetData>
  <mergeCells count="249">
    <mergeCell ref="I38:I40"/>
    <mergeCell ref="J38:J40"/>
    <mergeCell ref="K38:K40"/>
    <mergeCell ref="A41:A43"/>
    <mergeCell ref="A32:A34"/>
    <mergeCell ref="I32:I34"/>
    <mergeCell ref="J32:J34"/>
    <mergeCell ref="K32:K34"/>
    <mergeCell ref="A35:A37"/>
    <mergeCell ref="I35:I37"/>
    <mergeCell ref="J35:J37"/>
    <mergeCell ref="K35:K37"/>
    <mergeCell ref="I41:I43"/>
    <mergeCell ref="J41:J43"/>
    <mergeCell ref="K41:K43"/>
    <mergeCell ref="A38:A40"/>
    <mergeCell ref="A23:A25"/>
    <mergeCell ref="I23:I25"/>
    <mergeCell ref="J23:J25"/>
    <mergeCell ref="K23:K25"/>
    <mergeCell ref="I26:I28"/>
    <mergeCell ref="J26:J28"/>
    <mergeCell ref="K26:K28"/>
    <mergeCell ref="A29:A31"/>
    <mergeCell ref="I29:I31"/>
    <mergeCell ref="J29:J31"/>
    <mergeCell ref="K29:K31"/>
    <mergeCell ref="A26:A28"/>
    <mergeCell ref="K14:K16"/>
    <mergeCell ref="A17:A19"/>
    <mergeCell ref="I17:I19"/>
    <mergeCell ref="J17:J19"/>
    <mergeCell ref="K17:K19"/>
    <mergeCell ref="A20:A22"/>
    <mergeCell ref="I20:I22"/>
    <mergeCell ref="J20:J22"/>
    <mergeCell ref="K20:K22"/>
    <mergeCell ref="A4:B7"/>
    <mergeCell ref="A44:A46"/>
    <mergeCell ref="I44:I46"/>
    <mergeCell ref="J44:J46"/>
    <mergeCell ref="K44:K46"/>
    <mergeCell ref="C4:K4"/>
    <mergeCell ref="C5:H5"/>
    <mergeCell ref="I5:I7"/>
    <mergeCell ref="J5:J7"/>
    <mergeCell ref="K5:K7"/>
    <mergeCell ref="C6:D6"/>
    <mergeCell ref="E6:F6"/>
    <mergeCell ref="G6:H6"/>
    <mergeCell ref="A8:A10"/>
    <mergeCell ref="I8:I10"/>
    <mergeCell ref="J8:J10"/>
    <mergeCell ref="K8:K10"/>
    <mergeCell ref="A11:A13"/>
    <mergeCell ref="I11:I13"/>
    <mergeCell ref="J11:J13"/>
    <mergeCell ref="K11:K13"/>
    <mergeCell ref="A14:A16"/>
    <mergeCell ref="I14:I16"/>
    <mergeCell ref="J14:J16"/>
    <mergeCell ref="R8:R10"/>
    <mergeCell ref="S8:S10"/>
    <mergeCell ref="T8:T10"/>
    <mergeCell ref="R11:R13"/>
    <mergeCell ref="S11:S13"/>
    <mergeCell ref="T11:T13"/>
    <mergeCell ref="L4:T4"/>
    <mergeCell ref="L5:Q5"/>
    <mergeCell ref="R5:R7"/>
    <mergeCell ref="S5:S7"/>
    <mergeCell ref="T5:T7"/>
    <mergeCell ref="L6:M6"/>
    <mergeCell ref="N6:O6"/>
    <mergeCell ref="P6:Q6"/>
    <mergeCell ref="R20:R22"/>
    <mergeCell ref="S20:S22"/>
    <mergeCell ref="T20:T22"/>
    <mergeCell ref="R23:R25"/>
    <mergeCell ref="S23:S25"/>
    <mergeCell ref="T23:T25"/>
    <mergeCell ref="R14:R16"/>
    <mergeCell ref="S14:S16"/>
    <mergeCell ref="T14:T16"/>
    <mergeCell ref="R17:R19"/>
    <mergeCell ref="S17:S19"/>
    <mergeCell ref="T17:T19"/>
    <mergeCell ref="T32:T34"/>
    <mergeCell ref="R35:R37"/>
    <mergeCell ref="S35:S37"/>
    <mergeCell ref="T35:T37"/>
    <mergeCell ref="R26:R28"/>
    <mergeCell ref="S26:S28"/>
    <mergeCell ref="T26:T28"/>
    <mergeCell ref="R29:R31"/>
    <mergeCell ref="S29:S31"/>
    <mergeCell ref="T29:T31"/>
    <mergeCell ref="R44:R46"/>
    <mergeCell ref="S44:S46"/>
    <mergeCell ref="T44:T46"/>
    <mergeCell ref="U4:AC4"/>
    <mergeCell ref="U5:Z5"/>
    <mergeCell ref="AA5:AA7"/>
    <mergeCell ref="AB5:AB7"/>
    <mergeCell ref="AC5:AC7"/>
    <mergeCell ref="U6:V6"/>
    <mergeCell ref="W6:X6"/>
    <mergeCell ref="Y6:Z6"/>
    <mergeCell ref="AA8:AA10"/>
    <mergeCell ref="AB8:AB10"/>
    <mergeCell ref="AC8:AC10"/>
    <mergeCell ref="AA11:AA13"/>
    <mergeCell ref="AB11:AB13"/>
    <mergeCell ref="R38:R40"/>
    <mergeCell ref="S38:S40"/>
    <mergeCell ref="T38:T40"/>
    <mergeCell ref="R41:R43"/>
    <mergeCell ref="S41:S43"/>
    <mergeCell ref="T41:T43"/>
    <mergeCell ref="R32:R34"/>
    <mergeCell ref="S32:S34"/>
    <mergeCell ref="AA20:AA22"/>
    <mergeCell ref="AB20:AB22"/>
    <mergeCell ref="AC20:AC22"/>
    <mergeCell ref="AA23:AA25"/>
    <mergeCell ref="AB23:AB25"/>
    <mergeCell ref="AC23:AC25"/>
    <mergeCell ref="AC11:AC13"/>
    <mergeCell ref="AA14:AA16"/>
    <mergeCell ref="AB14:AB16"/>
    <mergeCell ref="AC14:AC16"/>
    <mergeCell ref="AA17:AA19"/>
    <mergeCell ref="AB17:AB19"/>
    <mergeCell ref="AC17:AC19"/>
    <mergeCell ref="AC32:AC34"/>
    <mergeCell ref="AA35:AA37"/>
    <mergeCell ref="AB35:AB37"/>
    <mergeCell ref="AC35:AC37"/>
    <mergeCell ref="AA26:AA28"/>
    <mergeCell ref="AB26:AB28"/>
    <mergeCell ref="AC26:AC28"/>
    <mergeCell ref="AA29:AA31"/>
    <mergeCell ref="AB29:AB31"/>
    <mergeCell ref="AC29:AC31"/>
    <mergeCell ref="AA44:AA46"/>
    <mergeCell ref="AB44:AB46"/>
    <mergeCell ref="AC44:AC46"/>
    <mergeCell ref="AD4:AL4"/>
    <mergeCell ref="AD5:AI5"/>
    <mergeCell ref="AJ5:AJ7"/>
    <mergeCell ref="AK5:AK7"/>
    <mergeCell ref="AL5:AL7"/>
    <mergeCell ref="AD6:AE6"/>
    <mergeCell ref="AF6:AG6"/>
    <mergeCell ref="AH6:AI6"/>
    <mergeCell ref="AJ8:AJ10"/>
    <mergeCell ref="AK8:AK10"/>
    <mergeCell ref="AL8:AL10"/>
    <mergeCell ref="AJ11:AJ13"/>
    <mergeCell ref="AK11:AK13"/>
    <mergeCell ref="AA38:AA40"/>
    <mergeCell ref="AB38:AB40"/>
    <mergeCell ref="AC38:AC40"/>
    <mergeCell ref="AA41:AA43"/>
    <mergeCell ref="AB41:AB43"/>
    <mergeCell ref="AC41:AC43"/>
    <mergeCell ref="AA32:AA34"/>
    <mergeCell ref="AB32:AB34"/>
    <mergeCell ref="AJ20:AJ22"/>
    <mergeCell ref="AK20:AK22"/>
    <mergeCell ref="AL20:AL22"/>
    <mergeCell ref="AJ23:AJ25"/>
    <mergeCell ref="AK23:AK25"/>
    <mergeCell ref="AL23:AL25"/>
    <mergeCell ref="AL11:AL13"/>
    <mergeCell ref="AJ17:AJ19"/>
    <mergeCell ref="AK17:AK19"/>
    <mergeCell ref="AL17:AL19"/>
    <mergeCell ref="AJ14:AJ16"/>
    <mergeCell ref="AK14:AK16"/>
    <mergeCell ref="AL14:AL16"/>
    <mergeCell ref="AL32:AL34"/>
    <mergeCell ref="AJ35:AJ37"/>
    <mergeCell ref="AK35:AK37"/>
    <mergeCell ref="AL35:AL37"/>
    <mergeCell ref="AJ26:AJ28"/>
    <mergeCell ref="AK26:AK28"/>
    <mergeCell ref="AL26:AL28"/>
    <mergeCell ref="AJ29:AJ31"/>
    <mergeCell ref="AK29:AK31"/>
    <mergeCell ref="AL29:AL31"/>
    <mergeCell ref="AJ44:AJ46"/>
    <mergeCell ref="AK44:AK46"/>
    <mergeCell ref="AL44:AL46"/>
    <mergeCell ref="AM4:AU4"/>
    <mergeCell ref="AM5:AR5"/>
    <mergeCell ref="AS5:AS7"/>
    <mergeCell ref="AT5:AT7"/>
    <mergeCell ref="AU5:AU7"/>
    <mergeCell ref="AM6:AN6"/>
    <mergeCell ref="AO6:AP6"/>
    <mergeCell ref="AQ6:AR6"/>
    <mergeCell ref="AS8:AS10"/>
    <mergeCell ref="AT8:AT10"/>
    <mergeCell ref="AU8:AU10"/>
    <mergeCell ref="AS11:AS13"/>
    <mergeCell ref="AT11:AT13"/>
    <mergeCell ref="AJ38:AJ40"/>
    <mergeCell ref="AK38:AK40"/>
    <mergeCell ref="AL38:AL40"/>
    <mergeCell ref="AJ41:AJ43"/>
    <mergeCell ref="AK41:AK43"/>
    <mergeCell ref="AL41:AL43"/>
    <mergeCell ref="AJ32:AJ34"/>
    <mergeCell ref="AK32:AK34"/>
    <mergeCell ref="AS20:AS22"/>
    <mergeCell ref="AT20:AT22"/>
    <mergeCell ref="AU20:AU22"/>
    <mergeCell ref="AS23:AS25"/>
    <mergeCell ref="AT23:AT25"/>
    <mergeCell ref="AU23:AU25"/>
    <mergeCell ref="AU11:AU13"/>
    <mergeCell ref="AS14:AS16"/>
    <mergeCell ref="AT14:AT16"/>
    <mergeCell ref="AU14:AU16"/>
    <mergeCell ref="AS17:AS19"/>
    <mergeCell ref="AT17:AT19"/>
    <mergeCell ref="AU17:AU19"/>
    <mergeCell ref="AS32:AS34"/>
    <mergeCell ref="AT32:AT34"/>
    <mergeCell ref="AU32:AU34"/>
    <mergeCell ref="AS35:AS37"/>
    <mergeCell ref="AT35:AT37"/>
    <mergeCell ref="AU35:AU37"/>
    <mergeCell ref="AS26:AS28"/>
    <mergeCell ref="AT26:AT28"/>
    <mergeCell ref="AU26:AU28"/>
    <mergeCell ref="AS29:AS31"/>
    <mergeCell ref="AT29:AT31"/>
    <mergeCell ref="AU29:AU31"/>
    <mergeCell ref="AS44:AS46"/>
    <mergeCell ref="AT44:AT46"/>
    <mergeCell ref="AU44:AU46"/>
    <mergeCell ref="AS38:AS40"/>
    <mergeCell ref="AT38:AT40"/>
    <mergeCell ref="AU38:AU40"/>
    <mergeCell ref="AS41:AS43"/>
    <mergeCell ref="AT41:AT43"/>
    <mergeCell ref="AU41:AU4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79"/>
  <sheetViews>
    <sheetView zoomScaleNormal="100" workbookViewId="0">
      <pane xSplit="1" ySplit="4" topLeftCell="B28" activePane="bottomRight" state="frozen"/>
      <selection pane="topRight" activeCell="B1" sqref="B1"/>
      <selection pane="bottomLeft" activeCell="A5" sqref="A5"/>
      <selection pane="bottomRight" activeCell="P72" sqref="P72"/>
    </sheetView>
  </sheetViews>
  <sheetFormatPr defaultRowHeight="16.5"/>
  <cols>
    <col min="1" max="1" width="7.25" customWidth="1"/>
    <col min="3" max="3" width="19.75" customWidth="1"/>
    <col min="4" max="4" width="9.625" bestFit="1" customWidth="1"/>
    <col min="5" max="6" width="9.125" bestFit="1" customWidth="1"/>
    <col min="9" max="10" width="9.125" bestFit="1" customWidth="1"/>
    <col min="12" max="12" width="9.125" bestFit="1" customWidth="1"/>
    <col min="14" max="14" width="7.75" customWidth="1"/>
    <col min="16" max="16" width="18.5" customWidth="1"/>
    <col min="27" max="27" width="7.5" customWidth="1"/>
    <col min="29" max="29" width="15.625" bestFit="1" customWidth="1"/>
  </cols>
  <sheetData>
    <row r="1" spans="1:38" ht="24">
      <c r="A1" s="67" t="s">
        <v>40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  <c r="N1" s="67" t="s">
        <v>41</v>
      </c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AA1" s="67" t="s">
        <v>42</v>
      </c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</row>
    <row r="2" spans="1:38" ht="17.25" thickBot="1"/>
    <row r="3" spans="1:38">
      <c r="A3" s="319" t="s">
        <v>2</v>
      </c>
      <c r="B3" s="320"/>
      <c r="C3" s="323" t="s">
        <v>43</v>
      </c>
      <c r="D3" s="334" t="s">
        <v>44</v>
      </c>
      <c r="E3" s="335"/>
      <c r="F3" s="335"/>
      <c r="G3" s="335"/>
      <c r="H3" s="335"/>
      <c r="I3" s="335"/>
      <c r="J3" s="335"/>
      <c r="K3" s="335"/>
      <c r="L3" s="336"/>
      <c r="N3" s="325" t="s">
        <v>2</v>
      </c>
      <c r="O3" s="326"/>
      <c r="P3" s="329" t="s">
        <v>43</v>
      </c>
      <c r="Q3" s="337" t="s">
        <v>44</v>
      </c>
      <c r="R3" s="338"/>
      <c r="S3" s="338"/>
      <c r="T3" s="338"/>
      <c r="U3" s="338"/>
      <c r="V3" s="338"/>
      <c r="W3" s="338"/>
      <c r="X3" s="338"/>
      <c r="Y3" s="339"/>
      <c r="AA3" s="331" t="s">
        <v>2</v>
      </c>
      <c r="AB3" s="332"/>
      <c r="AC3" s="332" t="s">
        <v>43</v>
      </c>
      <c r="AD3" s="332" t="s">
        <v>44</v>
      </c>
      <c r="AE3" s="332"/>
      <c r="AF3" s="332"/>
      <c r="AG3" s="332"/>
      <c r="AH3" s="332"/>
      <c r="AI3" s="332"/>
      <c r="AJ3" s="332"/>
      <c r="AK3" s="332"/>
      <c r="AL3" s="352"/>
    </row>
    <row r="4" spans="1:38" ht="17.25" thickBot="1">
      <c r="A4" s="321"/>
      <c r="B4" s="322"/>
      <c r="C4" s="324"/>
      <c r="D4" s="69" t="s">
        <v>45</v>
      </c>
      <c r="E4" s="70" t="s">
        <v>46</v>
      </c>
      <c r="F4" s="71" t="s">
        <v>47</v>
      </c>
      <c r="G4" s="71" t="s">
        <v>48</v>
      </c>
      <c r="H4" s="71" t="s">
        <v>49</v>
      </c>
      <c r="I4" s="71" t="s">
        <v>50</v>
      </c>
      <c r="J4" s="71" t="s">
        <v>51</v>
      </c>
      <c r="K4" s="71" t="s">
        <v>52</v>
      </c>
      <c r="L4" s="72" t="s">
        <v>53</v>
      </c>
      <c r="N4" s="327"/>
      <c r="O4" s="328"/>
      <c r="P4" s="330"/>
      <c r="Q4" s="73" t="s">
        <v>45</v>
      </c>
      <c r="R4" s="74" t="s">
        <v>46</v>
      </c>
      <c r="S4" s="75" t="s">
        <v>47</v>
      </c>
      <c r="T4" s="75" t="s">
        <v>48</v>
      </c>
      <c r="U4" s="75" t="s">
        <v>49</v>
      </c>
      <c r="V4" s="75" t="s">
        <v>50</v>
      </c>
      <c r="W4" s="75" t="s">
        <v>51</v>
      </c>
      <c r="X4" s="75" t="s">
        <v>52</v>
      </c>
      <c r="Y4" s="76" t="s">
        <v>53</v>
      </c>
      <c r="AA4" s="318"/>
      <c r="AB4" s="333"/>
      <c r="AC4" s="333"/>
      <c r="AD4" s="103" t="s">
        <v>45</v>
      </c>
      <c r="AE4" s="103" t="s">
        <v>46</v>
      </c>
      <c r="AF4" s="103" t="s">
        <v>47</v>
      </c>
      <c r="AG4" s="103" t="s">
        <v>48</v>
      </c>
      <c r="AH4" s="103" t="s">
        <v>49</v>
      </c>
      <c r="AI4" s="103" t="s">
        <v>50</v>
      </c>
      <c r="AJ4" s="103" t="s">
        <v>51</v>
      </c>
      <c r="AK4" s="103" t="s">
        <v>52</v>
      </c>
      <c r="AL4" s="107" t="s">
        <v>53</v>
      </c>
    </row>
    <row r="5" spans="1:38" ht="17.25" thickTop="1">
      <c r="A5" s="312" t="s">
        <v>45</v>
      </c>
      <c r="B5" s="77" t="s">
        <v>15</v>
      </c>
      <c r="C5" s="78">
        <f>SUM(C6:C9)</f>
        <v>926847134</v>
      </c>
      <c r="D5" s="79">
        <f>SUM(D6:D9)</f>
        <v>104804</v>
      </c>
      <c r="E5" s="80">
        <f>SUM(E6:E9)</f>
        <v>451</v>
      </c>
      <c r="F5" s="81">
        <f>SUM(F6:F9)</f>
        <v>1929</v>
      </c>
      <c r="G5" s="81">
        <f t="shared" ref="G5:L5" si="0">SUM(G6:G9)</f>
        <v>975</v>
      </c>
      <c r="H5" s="81">
        <f t="shared" si="0"/>
        <v>8800</v>
      </c>
      <c r="I5" s="81">
        <f t="shared" si="0"/>
        <v>1399</v>
      </c>
      <c r="J5" s="81">
        <f>SUM(J6:J9)</f>
        <v>62231</v>
      </c>
      <c r="K5" s="81">
        <f t="shared" si="0"/>
        <v>0</v>
      </c>
      <c r="L5" s="82">
        <f t="shared" si="0"/>
        <v>29019</v>
      </c>
      <c r="N5" s="315" t="s">
        <v>45</v>
      </c>
      <c r="O5" s="77" t="s">
        <v>15</v>
      </c>
      <c r="P5" s="78">
        <f>SUM(P6:P9)</f>
        <v>1003417707</v>
      </c>
      <c r="Q5" s="79">
        <f>SUM(Q6:Q9)</f>
        <v>105511</v>
      </c>
      <c r="R5" s="80">
        <f>SUM(R6:R9)</f>
        <v>1417</v>
      </c>
      <c r="S5" s="81">
        <f>SUM(S6:S9)</f>
        <v>5085</v>
      </c>
      <c r="T5" s="81">
        <f t="shared" ref="T5:V5" si="1">SUM(T6:T9)</f>
        <v>704</v>
      </c>
      <c r="U5" s="81">
        <f t="shared" si="1"/>
        <v>3539</v>
      </c>
      <c r="V5" s="81">
        <f t="shared" si="1"/>
        <v>1767</v>
      </c>
      <c r="W5" s="81">
        <f>SUM(W6:W9)</f>
        <v>64633</v>
      </c>
      <c r="X5" s="81">
        <f t="shared" ref="X5:Y5" si="2">SUM(X6:X9)</f>
        <v>0</v>
      </c>
      <c r="Y5" s="82">
        <f t="shared" si="2"/>
        <v>28366</v>
      </c>
      <c r="AA5" s="318" t="s">
        <v>45</v>
      </c>
      <c r="AB5" s="104" t="s">
        <v>15</v>
      </c>
      <c r="AC5" s="105">
        <f>SUM(AC6:AC9)</f>
        <v>4649978038</v>
      </c>
      <c r="AD5" s="105">
        <f>SUM(AD6:AD9)</f>
        <v>226507</v>
      </c>
      <c r="AE5" s="106">
        <f>SUM(AE6:AE9)</f>
        <v>3958</v>
      </c>
      <c r="AF5" s="106">
        <f>SUM(AF6:AF9)</f>
        <v>7830</v>
      </c>
      <c r="AG5" s="106">
        <f t="shared" ref="AG5:AI5" si="3">SUM(AG6:AG9)</f>
        <v>2382</v>
      </c>
      <c r="AH5" s="106">
        <f t="shared" si="3"/>
        <v>23535</v>
      </c>
      <c r="AI5" s="106">
        <f t="shared" si="3"/>
        <v>10118</v>
      </c>
      <c r="AJ5" s="106">
        <f>SUM(AJ6:AJ9)</f>
        <v>15400</v>
      </c>
      <c r="AK5" s="106">
        <f t="shared" ref="AK5:AL5" si="4">SUM(AK6:AK9)</f>
        <v>0</v>
      </c>
      <c r="AL5" s="108">
        <f t="shared" si="4"/>
        <v>163284</v>
      </c>
    </row>
    <row r="6" spans="1:38" s="118" customFormat="1">
      <c r="A6" s="313"/>
      <c r="B6" s="134" t="s">
        <v>54</v>
      </c>
      <c r="C6" s="254">
        <f>SUM(C11,C16,C21,C26,C31,C36,C41,C46,C51,C56,C61,C66)</f>
        <v>569406749</v>
      </c>
      <c r="D6" s="136">
        <f>SUM(E6:L6)</f>
        <v>45965</v>
      </c>
      <c r="E6" s="255">
        <f t="shared" ref="E6:L9" si="5">SUM(E11,E16,E21,E26,E31,E36,E41,E46,E51,E56,E61,E66)</f>
        <v>183</v>
      </c>
      <c r="F6" s="256">
        <f t="shared" si="5"/>
        <v>140</v>
      </c>
      <c r="G6" s="256">
        <f t="shared" si="5"/>
        <v>805</v>
      </c>
      <c r="H6" s="255">
        <f t="shared" si="5"/>
        <v>2348</v>
      </c>
      <c r="I6" s="256">
        <f t="shared" si="5"/>
        <v>605</v>
      </c>
      <c r="J6" s="255">
        <f>SUM(J11,J16,J21,J26,J31,J36,J41,J46,J51,J56,J61,J66)</f>
        <v>25273</v>
      </c>
      <c r="K6" s="255">
        <f t="shared" si="5"/>
        <v>0</v>
      </c>
      <c r="L6" s="257">
        <f t="shared" si="5"/>
        <v>16611</v>
      </c>
      <c r="N6" s="316"/>
      <c r="O6" s="140" t="s">
        <v>54</v>
      </c>
      <c r="P6" s="258">
        <f>SUM(P11,P16,P21,P26,P31,P36,P41,P46,P51,P56,P61,P66)</f>
        <v>468217777</v>
      </c>
      <c r="Q6" s="136">
        <f>SUM(R6:Y6)</f>
        <v>35386</v>
      </c>
      <c r="R6" s="255">
        <f t="shared" ref="R6:V6" si="6">SUM(R11,R16,R21,R26,R31,R36,R41,R46,R51,R56,R61,R66)</f>
        <v>212</v>
      </c>
      <c r="S6" s="256">
        <f t="shared" si="6"/>
        <v>150</v>
      </c>
      <c r="T6" s="256">
        <f t="shared" si="6"/>
        <v>534</v>
      </c>
      <c r="U6" s="255">
        <f t="shared" si="6"/>
        <v>944</v>
      </c>
      <c r="V6" s="256">
        <f t="shared" si="6"/>
        <v>694</v>
      </c>
      <c r="W6" s="255">
        <f>SUM(W11,W16,W21,W26,W31,W36,W41,W46,W51,W56,W61,W66)</f>
        <v>26562</v>
      </c>
      <c r="X6" s="255">
        <f t="shared" ref="X6:Y6" si="7">SUM(X11,X16,X21,X26,X31,X36,X41,X46,X51,X56,X61,X66)</f>
        <v>0</v>
      </c>
      <c r="Y6" s="257">
        <f t="shared" si="7"/>
        <v>6290</v>
      </c>
      <c r="AA6" s="318"/>
      <c r="AB6" s="130" t="s">
        <v>54</v>
      </c>
      <c r="AC6" s="259">
        <f>SUM(AC11,AC16,AC21,AC26,AC31,AC36,AC41,AC46,AC51,AC56,AC61,AC66)</f>
        <v>1413782632</v>
      </c>
      <c r="AD6" s="132">
        <f>SUM(AE6:AL6)</f>
        <v>50053</v>
      </c>
      <c r="AE6" s="260">
        <f t="shared" ref="AE6:AI6" si="8">SUM(AE11,AE16,AE21,AE26,AE31,AE36,AE41,AE46,AE51,AE56,AE61,AE66)</f>
        <v>699</v>
      </c>
      <c r="AF6" s="260">
        <f t="shared" si="8"/>
        <v>46</v>
      </c>
      <c r="AG6" s="260">
        <f t="shared" si="8"/>
        <v>2380</v>
      </c>
      <c r="AH6" s="260">
        <f t="shared" si="8"/>
        <v>4866</v>
      </c>
      <c r="AI6" s="260">
        <f t="shared" si="8"/>
        <v>2828</v>
      </c>
      <c r="AJ6" s="260">
        <f>SUM(AJ11,AJ16,AJ21,AJ26,AJ31,AJ36,AJ41,AJ46,AJ51,AJ56,AJ61,AJ66)</f>
        <v>7301</v>
      </c>
      <c r="AK6" s="260">
        <f t="shared" ref="AK6:AL6" si="9">SUM(AK11,AK16,AK21,AK26,AK31,AK36,AK41,AK46,AK51,AK56,AK61,AK66)</f>
        <v>0</v>
      </c>
      <c r="AL6" s="261">
        <f t="shared" si="9"/>
        <v>31933</v>
      </c>
    </row>
    <row r="7" spans="1:38" s="118" customFormat="1">
      <c r="A7" s="313"/>
      <c r="B7" s="134" t="s">
        <v>55</v>
      </c>
      <c r="C7" s="254">
        <f>SUM(C12,C17,C22,C27,C32,C37,C42,C47,C52,C57,C62,C67)</f>
        <v>93093557</v>
      </c>
      <c r="D7" s="136">
        <f>SUM(E7:L7)</f>
        <v>19479</v>
      </c>
      <c r="E7" s="262">
        <f t="shared" si="5"/>
        <v>3</v>
      </c>
      <c r="F7" s="263">
        <f t="shared" si="5"/>
        <v>1170</v>
      </c>
      <c r="G7" s="263">
        <f t="shared" si="5"/>
        <v>150</v>
      </c>
      <c r="H7" s="262">
        <f t="shared" si="5"/>
        <v>634</v>
      </c>
      <c r="I7" s="263">
        <f t="shared" si="5"/>
        <v>386</v>
      </c>
      <c r="J7" s="262">
        <f>SUM(J12,J17,J22,J27,J32,J37,J42,J47,J52,J57,J62,J67)</f>
        <v>14855</v>
      </c>
      <c r="K7" s="262">
        <f t="shared" si="5"/>
        <v>0</v>
      </c>
      <c r="L7" s="264">
        <f t="shared" si="5"/>
        <v>2281</v>
      </c>
      <c r="N7" s="316"/>
      <c r="O7" s="140" t="s">
        <v>55</v>
      </c>
      <c r="P7" s="258">
        <f>SUM(P12,P17,P22,P27,P32,P37,P42,P47,P52,P57,P62,P67)</f>
        <v>127895154</v>
      </c>
      <c r="Q7" s="136">
        <f>SUM(R7:Y7)</f>
        <v>22302</v>
      </c>
      <c r="R7" s="262">
        <f t="shared" ref="R7:V7" si="10">SUM(R12,R17,R22,R27,R32,R37,R42,R47,R52,R57,R62,R67)</f>
        <v>309</v>
      </c>
      <c r="S7" s="263">
        <f t="shared" si="10"/>
        <v>3590</v>
      </c>
      <c r="T7" s="263">
        <f t="shared" si="10"/>
        <v>150</v>
      </c>
      <c r="U7" s="262">
        <f t="shared" si="10"/>
        <v>651</v>
      </c>
      <c r="V7" s="263">
        <f t="shared" si="10"/>
        <v>326</v>
      </c>
      <c r="W7" s="262">
        <f>SUM(W12,W17,W22,W27,W32,W37,W42,W47,W52,W57,W62,W67)</f>
        <v>14757</v>
      </c>
      <c r="X7" s="262">
        <f t="shared" ref="X7:Y7" si="11">SUM(X12,X17,X22,X27,X32,X37,X42,X47,X52,X57,X62,X67)</f>
        <v>0</v>
      </c>
      <c r="Y7" s="264">
        <f t="shared" si="11"/>
        <v>2519</v>
      </c>
      <c r="AA7" s="318"/>
      <c r="AB7" s="130" t="s">
        <v>55</v>
      </c>
      <c r="AC7" s="259">
        <f>SUM(AC12,AC17,AC22,AC27,AC32,AC37,AC42,AC47,AC52,AC57,AC62,AC67)</f>
        <v>1742725176</v>
      </c>
      <c r="AD7" s="132">
        <f>SUM(AE7:AL7)</f>
        <v>28834</v>
      </c>
      <c r="AE7" s="260">
        <f t="shared" ref="AE7:AI7" si="12">SUM(AE12,AE17,AE22,AE27,AE32,AE37,AE42,AE47,AE52,AE57,AE62,AE67)</f>
        <v>476</v>
      </c>
      <c r="AF7" s="260">
        <f t="shared" si="12"/>
        <v>4249</v>
      </c>
      <c r="AG7" s="260">
        <f t="shared" si="12"/>
        <v>0</v>
      </c>
      <c r="AH7" s="260">
        <f t="shared" si="12"/>
        <v>6461</v>
      </c>
      <c r="AI7" s="260">
        <f t="shared" si="12"/>
        <v>1764</v>
      </c>
      <c r="AJ7" s="260">
        <f>SUM(AJ12,AJ17,AJ22,AJ27,AJ32,AJ37,AJ42,AJ47,AJ52,AJ57,AJ62,AJ67)</f>
        <v>1976</v>
      </c>
      <c r="AK7" s="260">
        <f t="shared" ref="AK7:AL7" si="13">SUM(AK12,AK17,AK22,AK27,AK32,AK37,AK42,AK47,AK52,AK57,AK62,AK67)</f>
        <v>0</v>
      </c>
      <c r="AL7" s="261">
        <f t="shared" si="13"/>
        <v>13908</v>
      </c>
    </row>
    <row r="8" spans="1:38" s="118" customFormat="1">
      <c r="A8" s="313"/>
      <c r="B8" s="134" t="s">
        <v>56</v>
      </c>
      <c r="C8" s="254">
        <f>SUM(C13,C18,C23,C28,C33,C38,C43,C48,C53,C58,C63,C68)</f>
        <v>146682222</v>
      </c>
      <c r="D8" s="136">
        <f>SUM(E8:L8)</f>
        <v>21947</v>
      </c>
      <c r="E8" s="255">
        <f t="shared" si="5"/>
        <v>210</v>
      </c>
      <c r="F8" s="256">
        <f t="shared" si="5"/>
        <v>381</v>
      </c>
      <c r="G8" s="256">
        <f t="shared" si="5"/>
        <v>0</v>
      </c>
      <c r="H8" s="255">
        <f t="shared" si="5"/>
        <v>4494</v>
      </c>
      <c r="I8" s="256">
        <f t="shared" si="5"/>
        <v>371</v>
      </c>
      <c r="J8" s="255">
        <f>SUM(J13,J18,J23,J28,J33,J38,J43,J48,J53,J58,J63,J68)</f>
        <v>15980</v>
      </c>
      <c r="K8" s="255">
        <f t="shared" si="5"/>
        <v>0</v>
      </c>
      <c r="L8" s="257">
        <f t="shared" si="5"/>
        <v>511</v>
      </c>
      <c r="N8" s="316"/>
      <c r="O8" s="140" t="s">
        <v>56</v>
      </c>
      <c r="P8" s="258">
        <f>SUM(P13,P18,P23,P28,P33,P38,P43,P48,P53,P58,P63,P68)</f>
        <v>230694148</v>
      </c>
      <c r="Q8" s="136">
        <f>SUM(R8:Y8)</f>
        <v>26949</v>
      </c>
      <c r="R8" s="255">
        <f t="shared" ref="R8:V8" si="14">SUM(R13,R18,R23,R28,R33,R38,R43,R48,R53,R58,R63,R68)</f>
        <v>539</v>
      </c>
      <c r="S8" s="256">
        <f t="shared" si="14"/>
        <v>966</v>
      </c>
      <c r="T8" s="256">
        <f t="shared" si="14"/>
        <v>0</v>
      </c>
      <c r="U8" s="255">
        <f t="shared" si="14"/>
        <v>610</v>
      </c>
      <c r="V8" s="256">
        <f t="shared" si="14"/>
        <v>571</v>
      </c>
      <c r="W8" s="255">
        <f>SUM(W13,W18,W23,W28,W33,W38,W43,W48,W53,W58,W63,W68)</f>
        <v>16473</v>
      </c>
      <c r="X8" s="255">
        <f t="shared" ref="X8:Y8" si="15">SUM(X13,X18,X23,X28,X33,X38,X43,X48,X53,X58,X63,X68)</f>
        <v>0</v>
      </c>
      <c r="Y8" s="257">
        <f t="shared" si="15"/>
        <v>7790</v>
      </c>
      <c r="AA8" s="318"/>
      <c r="AB8" s="130" t="s">
        <v>56</v>
      </c>
      <c r="AC8" s="259">
        <f>SUM(AC13,AC18,AC23,AC28,AC33,AC38,AC43,AC48,AC53,AC58,AC63,AC68)</f>
        <v>728922966</v>
      </c>
      <c r="AD8" s="132">
        <f>SUM(AE8:AL8)</f>
        <v>57928</v>
      </c>
      <c r="AE8" s="260">
        <f>SUM(AE13,AE18,AE23,AE28,AE33,AE38,AE43,AE48,AE53,AE58,AE63,AE68)</f>
        <v>2440</v>
      </c>
      <c r="AF8" s="260">
        <f t="shared" ref="AF8:AI8" si="16">SUM(AF13,AF18,AF23,AF28,AF33,AF38,AF43,AF48,AF53,AF58,AF63,AF68)</f>
        <v>3112</v>
      </c>
      <c r="AG8" s="260">
        <f t="shared" si="16"/>
        <v>0</v>
      </c>
      <c r="AH8" s="260">
        <f t="shared" si="16"/>
        <v>7544</v>
      </c>
      <c r="AI8" s="260">
        <f t="shared" si="16"/>
        <v>4871</v>
      </c>
      <c r="AJ8" s="260">
        <f>SUM(AJ13,AJ18,AJ23,AJ28,AJ33,AJ38,AJ43,AJ48,AJ53,AJ58,AJ63,AJ68)</f>
        <v>2282</v>
      </c>
      <c r="AK8" s="260">
        <f t="shared" ref="AK8:AL8" si="17">SUM(AK13,AK18,AK23,AK28,AK33,AK38,AK43,AK48,AK53,AK58,AK63,AK68)</f>
        <v>0</v>
      </c>
      <c r="AL8" s="261">
        <f t="shared" si="17"/>
        <v>37679</v>
      </c>
    </row>
    <row r="9" spans="1:38" s="118" customFormat="1" ht="17.25" thickBot="1">
      <c r="A9" s="314"/>
      <c r="B9" s="142" t="s">
        <v>57</v>
      </c>
      <c r="C9" s="265">
        <f>SUM(C14,C19,C24,C29,C34,C39,C44,C49,C54,C59,C64,C69)</f>
        <v>117664606</v>
      </c>
      <c r="D9" s="136">
        <f>SUM(E9:L9)</f>
        <v>17413</v>
      </c>
      <c r="E9" s="255">
        <f t="shared" si="5"/>
        <v>55</v>
      </c>
      <c r="F9" s="263">
        <f t="shared" si="5"/>
        <v>238</v>
      </c>
      <c r="G9" s="263">
        <f t="shared" si="5"/>
        <v>20</v>
      </c>
      <c r="H9" s="255">
        <f t="shared" si="5"/>
        <v>1324</v>
      </c>
      <c r="I9" s="263">
        <f t="shared" si="5"/>
        <v>37</v>
      </c>
      <c r="J9" s="255">
        <f>SUM(J14,J19,J24,J29,J34,J39,J44,J49,J54,J59,J64,J69)</f>
        <v>6123</v>
      </c>
      <c r="K9" s="255">
        <f t="shared" si="5"/>
        <v>0</v>
      </c>
      <c r="L9" s="264">
        <f t="shared" si="5"/>
        <v>9616</v>
      </c>
      <c r="N9" s="317"/>
      <c r="O9" s="147" t="s">
        <v>57</v>
      </c>
      <c r="P9" s="266">
        <f>SUM(P14,P19,P24,P29,P34,P39,P44,P49,P54,P59,P64,P69)</f>
        <v>176610628</v>
      </c>
      <c r="Q9" s="136">
        <f>SUM(R9:Y9)</f>
        <v>20874</v>
      </c>
      <c r="R9" s="255">
        <f t="shared" ref="R9:V9" si="18">SUM(R14,R19,R24,R29,R34,R39,R44,R49,R54,R59,R64,R69)</f>
        <v>357</v>
      </c>
      <c r="S9" s="263">
        <f t="shared" si="18"/>
        <v>379</v>
      </c>
      <c r="T9" s="263">
        <f t="shared" si="18"/>
        <v>20</v>
      </c>
      <c r="U9" s="255">
        <f t="shared" si="18"/>
        <v>1334</v>
      </c>
      <c r="V9" s="263">
        <f t="shared" si="18"/>
        <v>176</v>
      </c>
      <c r="W9" s="255">
        <f>SUM(W14,W19,W24,W29,W34,W39,W44,W49,W54,W59,W64,W69)</f>
        <v>6841</v>
      </c>
      <c r="X9" s="255">
        <f t="shared" ref="X9:Y9" si="19">SUM(X14,X19,X24,X29,X34,X39,X44,X49,X54,X59,X64,X69)</f>
        <v>0</v>
      </c>
      <c r="Y9" s="264">
        <f t="shared" si="19"/>
        <v>11767</v>
      </c>
      <c r="AA9" s="318"/>
      <c r="AB9" s="130" t="s">
        <v>57</v>
      </c>
      <c r="AC9" s="259">
        <f>SUM(AC14,AC19,AC24,AC29,AC34,AC39,AC44,AC49,AC54,AC59,AC64,AC69)</f>
        <v>764547264</v>
      </c>
      <c r="AD9" s="132">
        <f>SUM(AE9:AL9)</f>
        <v>89692</v>
      </c>
      <c r="AE9" s="260">
        <f t="shared" ref="AE9:AI9" si="20">SUM(AE14,AE19,AE24,AE29,AE34,AE39,AE44,AE49,AE54,AE59,AE64,AE69)</f>
        <v>343</v>
      </c>
      <c r="AF9" s="260">
        <f t="shared" si="20"/>
        <v>423</v>
      </c>
      <c r="AG9" s="260">
        <f t="shared" si="20"/>
        <v>2</v>
      </c>
      <c r="AH9" s="260">
        <f t="shared" si="20"/>
        <v>4664</v>
      </c>
      <c r="AI9" s="260">
        <f t="shared" si="20"/>
        <v>655</v>
      </c>
      <c r="AJ9" s="260">
        <f>SUM(AJ14,AJ19,AJ24,AJ29,AJ34,AJ39,AJ44,AJ49,AJ54,AJ59,AJ64,AJ69)</f>
        <v>3841</v>
      </c>
      <c r="AK9" s="260">
        <f t="shared" ref="AK9:AL9" si="21">SUM(AK14,AK19,AK24,AK29,AK34,AK39,AK44,AK49,AK54,AK59,AK64,AK69)</f>
        <v>0</v>
      </c>
      <c r="AL9" s="261">
        <f t="shared" si="21"/>
        <v>79764</v>
      </c>
    </row>
    <row r="10" spans="1:38" s="118" customFormat="1" ht="18" thickTop="1" thickBot="1">
      <c r="A10" s="302" t="s">
        <v>13</v>
      </c>
      <c r="B10" s="111" t="s">
        <v>15</v>
      </c>
      <c r="C10" s="112">
        <f>SUM(C11:C14)</f>
        <v>84293631</v>
      </c>
      <c r="D10" s="113">
        <f>SUM(D11:D14)</f>
        <v>11826</v>
      </c>
      <c r="E10" s="114">
        <f>SUM(E11:E14)</f>
        <v>145</v>
      </c>
      <c r="F10" s="115">
        <f>SUM(F11:F14)</f>
        <v>1312</v>
      </c>
      <c r="G10" s="115">
        <f t="shared" ref="G10:L10" si="22">SUM(G11:G14)</f>
        <v>126</v>
      </c>
      <c r="H10" s="116">
        <f t="shared" si="22"/>
        <v>0</v>
      </c>
      <c r="I10" s="115">
        <f t="shared" si="22"/>
        <v>454</v>
      </c>
      <c r="J10" s="116">
        <f>SUM(J11:J14)</f>
        <v>8260</v>
      </c>
      <c r="K10" s="116">
        <f t="shared" si="22"/>
        <v>0</v>
      </c>
      <c r="L10" s="117">
        <f t="shared" si="22"/>
        <v>1529</v>
      </c>
      <c r="N10" s="305" t="s">
        <v>13</v>
      </c>
      <c r="O10" s="111" t="s">
        <v>15</v>
      </c>
      <c r="P10" s="112">
        <f>SUM(P11:P14)</f>
        <v>105194752</v>
      </c>
      <c r="Q10" s="113">
        <f>SUM(Q11:Q14)</f>
        <v>12396</v>
      </c>
      <c r="R10" s="114">
        <f>SUM(R11:R14)</f>
        <v>427</v>
      </c>
      <c r="S10" s="115">
        <f>SUM(S11:S14)</f>
        <v>1106</v>
      </c>
      <c r="T10" s="115">
        <f t="shared" ref="T10:V10" si="23">SUM(T11:T14)</f>
        <v>53</v>
      </c>
      <c r="U10" s="116">
        <f t="shared" si="23"/>
        <v>0</v>
      </c>
      <c r="V10" s="115">
        <f t="shared" si="23"/>
        <v>154</v>
      </c>
      <c r="W10" s="116">
        <f>SUM(W11:W14)</f>
        <v>9920</v>
      </c>
      <c r="X10" s="116">
        <f t="shared" ref="X10:Y10" si="24">SUM(X11:X14)</f>
        <v>0</v>
      </c>
      <c r="Y10" s="117">
        <f t="shared" si="24"/>
        <v>736</v>
      </c>
      <c r="AA10" s="308" t="s">
        <v>13</v>
      </c>
      <c r="AB10" s="119" t="s">
        <v>15</v>
      </c>
      <c r="AC10" s="120">
        <f>SUM(AC11:AC14)</f>
        <v>424032366</v>
      </c>
      <c r="AD10" s="120">
        <f>SUM(AD11:AD14)</f>
        <v>35874</v>
      </c>
      <c r="AE10" s="121">
        <f>SUM(AE11:AE14)</f>
        <v>987</v>
      </c>
      <c r="AF10" s="121">
        <f>SUM(AF11:AF14)</f>
        <v>3633</v>
      </c>
      <c r="AG10" s="121">
        <f t="shared" ref="AG10:AI10" si="25">SUM(AG11:AG14)</f>
        <v>237</v>
      </c>
      <c r="AH10" s="121">
        <f t="shared" si="25"/>
        <v>2179</v>
      </c>
      <c r="AI10" s="121">
        <f t="shared" si="25"/>
        <v>1697</v>
      </c>
      <c r="AJ10" s="121">
        <f>SUM(AJ11:AJ14)</f>
        <v>2438</v>
      </c>
      <c r="AK10" s="121">
        <f t="shared" ref="AK10:AL10" si="26">SUM(AK11:AK14)</f>
        <v>0</v>
      </c>
      <c r="AL10" s="122">
        <f t="shared" si="26"/>
        <v>21442</v>
      </c>
    </row>
    <row r="11" spans="1:38" s="118" customFormat="1" ht="17.25" thickTop="1">
      <c r="A11" s="303"/>
      <c r="B11" s="123" t="s">
        <v>54</v>
      </c>
      <c r="C11" s="124">
        <v>29371666</v>
      </c>
      <c r="D11" s="125">
        <f>SUM(E11:L11)</f>
        <v>3612</v>
      </c>
      <c r="E11" s="126">
        <v>5</v>
      </c>
      <c r="F11" s="127">
        <v>0</v>
      </c>
      <c r="G11" s="127">
        <v>126</v>
      </c>
      <c r="H11" s="127">
        <v>0</v>
      </c>
      <c r="I11" s="127">
        <v>0</v>
      </c>
      <c r="J11" s="127">
        <v>3380</v>
      </c>
      <c r="K11" s="127">
        <v>0</v>
      </c>
      <c r="L11" s="128">
        <v>101</v>
      </c>
      <c r="N11" s="306"/>
      <c r="O11" s="129" t="s">
        <v>54</v>
      </c>
      <c r="P11" s="124">
        <v>30152790</v>
      </c>
      <c r="Q11" s="125">
        <f>SUM(R11:Y11)</f>
        <v>4695</v>
      </c>
      <c r="R11" s="126">
        <v>35</v>
      </c>
      <c r="S11" s="127">
        <v>7</v>
      </c>
      <c r="T11" s="127">
        <v>53</v>
      </c>
      <c r="U11" s="127">
        <v>0</v>
      </c>
      <c r="V11" s="127">
        <v>77</v>
      </c>
      <c r="W11" s="127">
        <v>4029</v>
      </c>
      <c r="X11" s="127">
        <v>0</v>
      </c>
      <c r="Y11" s="128">
        <v>494</v>
      </c>
      <c r="AA11" s="308"/>
      <c r="AB11" s="130" t="s">
        <v>54</v>
      </c>
      <c r="AC11" s="131">
        <f>AC76+C11-P11</f>
        <v>52499885</v>
      </c>
      <c r="AD11" s="132">
        <f>SUM(AE11:AL11)</f>
        <v>3005</v>
      </c>
      <c r="AE11" s="133">
        <f>AE76+E11-R11</f>
        <v>120</v>
      </c>
      <c r="AF11" s="133">
        <f t="shared" ref="AF11:AL11" si="27">AF76+F11-S11</f>
        <v>3</v>
      </c>
      <c r="AG11" s="133">
        <f t="shared" si="27"/>
        <v>237</v>
      </c>
      <c r="AH11" s="133">
        <f t="shared" si="27"/>
        <v>109</v>
      </c>
      <c r="AI11" s="133">
        <f t="shared" si="27"/>
        <v>447</v>
      </c>
      <c r="AJ11" s="133">
        <f t="shared" si="27"/>
        <v>1174</v>
      </c>
      <c r="AK11" s="133">
        <f t="shared" si="27"/>
        <v>0</v>
      </c>
      <c r="AL11" s="133">
        <f t="shared" si="27"/>
        <v>915</v>
      </c>
    </row>
    <row r="12" spans="1:38" s="118" customFormat="1">
      <c r="A12" s="303"/>
      <c r="B12" s="134" t="s">
        <v>55</v>
      </c>
      <c r="C12" s="135">
        <v>17293256</v>
      </c>
      <c r="D12" s="136">
        <f>SUM(E12:L12)</f>
        <v>4229</v>
      </c>
      <c r="E12" s="137">
        <v>3</v>
      </c>
      <c r="F12" s="138">
        <v>1076</v>
      </c>
      <c r="G12" s="138">
        <v>0</v>
      </c>
      <c r="H12" s="138">
        <v>0</v>
      </c>
      <c r="I12" s="138">
        <v>356</v>
      </c>
      <c r="J12" s="138">
        <v>1987</v>
      </c>
      <c r="K12" s="138">
        <v>0</v>
      </c>
      <c r="L12" s="139">
        <v>807</v>
      </c>
      <c r="N12" s="306"/>
      <c r="O12" s="140" t="s">
        <v>55</v>
      </c>
      <c r="P12" s="135">
        <v>16271254</v>
      </c>
      <c r="Q12" s="136">
        <f>SUM(R12:Y12)</f>
        <v>2719</v>
      </c>
      <c r="R12" s="137">
        <v>127</v>
      </c>
      <c r="S12" s="138">
        <v>691</v>
      </c>
      <c r="T12" s="138">
        <v>0</v>
      </c>
      <c r="U12" s="138">
        <v>0</v>
      </c>
      <c r="V12" s="138">
        <v>62</v>
      </c>
      <c r="W12" s="138">
        <v>1798</v>
      </c>
      <c r="X12" s="138">
        <v>0</v>
      </c>
      <c r="Y12" s="139">
        <v>41</v>
      </c>
      <c r="AA12" s="308"/>
      <c r="AB12" s="130" t="s">
        <v>55</v>
      </c>
      <c r="AC12" s="131">
        <f>AC77+C12-P12</f>
        <v>170751463</v>
      </c>
      <c r="AD12" s="132">
        <f>SUM(AE12:AL12)</f>
        <v>7136</v>
      </c>
      <c r="AE12" s="133">
        <f t="shared" ref="AE12:AL13" si="28">AE77+E12-R12</f>
        <v>184</v>
      </c>
      <c r="AF12" s="133">
        <f t="shared" si="28"/>
        <v>2805</v>
      </c>
      <c r="AG12" s="133">
        <f t="shared" si="28"/>
        <v>0</v>
      </c>
      <c r="AH12" s="133">
        <f t="shared" si="28"/>
        <v>1110</v>
      </c>
      <c r="AI12" s="133">
        <f t="shared" si="28"/>
        <v>346</v>
      </c>
      <c r="AJ12" s="133">
        <f t="shared" si="28"/>
        <v>274</v>
      </c>
      <c r="AK12" s="133">
        <f t="shared" si="28"/>
        <v>0</v>
      </c>
      <c r="AL12" s="141">
        <f t="shared" si="28"/>
        <v>2417</v>
      </c>
    </row>
    <row r="13" spans="1:38" s="118" customFormat="1">
      <c r="A13" s="303"/>
      <c r="B13" s="134" t="s">
        <v>56</v>
      </c>
      <c r="C13" s="135">
        <v>23026990</v>
      </c>
      <c r="D13" s="125">
        <f>SUM(E13:L13)</f>
        <v>2553</v>
      </c>
      <c r="E13" s="137">
        <v>135</v>
      </c>
      <c r="F13" s="138">
        <v>30</v>
      </c>
      <c r="G13" s="138">
        <v>0</v>
      </c>
      <c r="H13" s="138">
        <v>0</v>
      </c>
      <c r="I13" s="138">
        <v>87</v>
      </c>
      <c r="J13" s="138">
        <v>2280</v>
      </c>
      <c r="K13" s="138">
        <v>0</v>
      </c>
      <c r="L13" s="139">
        <v>21</v>
      </c>
      <c r="N13" s="306"/>
      <c r="O13" s="140" t="s">
        <v>56</v>
      </c>
      <c r="P13" s="135">
        <v>34685083</v>
      </c>
      <c r="Q13" s="125">
        <f>SUM(R13:Y13)</f>
        <v>3698</v>
      </c>
      <c r="R13" s="137">
        <v>99</v>
      </c>
      <c r="S13" s="138">
        <v>229</v>
      </c>
      <c r="T13" s="138">
        <v>0</v>
      </c>
      <c r="U13" s="138">
        <v>0</v>
      </c>
      <c r="V13" s="138">
        <v>10</v>
      </c>
      <c r="W13" s="138">
        <v>3335</v>
      </c>
      <c r="X13" s="138">
        <v>0</v>
      </c>
      <c r="Y13" s="139">
        <v>25</v>
      </c>
      <c r="AA13" s="308"/>
      <c r="AB13" s="130" t="s">
        <v>56</v>
      </c>
      <c r="AC13" s="131">
        <f>AC78+C13-P13</f>
        <v>103198603</v>
      </c>
      <c r="AD13" s="132">
        <v>13321</v>
      </c>
      <c r="AE13" s="133">
        <f t="shared" si="28"/>
        <v>532</v>
      </c>
      <c r="AF13" s="133">
        <f t="shared" si="28"/>
        <v>641</v>
      </c>
      <c r="AG13" s="133">
        <f t="shared" si="28"/>
        <v>0</v>
      </c>
      <c r="AH13" s="133">
        <f t="shared" si="28"/>
        <v>610</v>
      </c>
      <c r="AI13" s="133">
        <f t="shared" si="28"/>
        <v>725</v>
      </c>
      <c r="AJ13" s="133">
        <f t="shared" si="28"/>
        <v>153</v>
      </c>
      <c r="AK13" s="133">
        <f t="shared" si="28"/>
        <v>0</v>
      </c>
      <c r="AL13" s="141">
        <f t="shared" si="28"/>
        <v>7399</v>
      </c>
    </row>
    <row r="14" spans="1:38" s="118" customFormat="1" ht="17.25" thickBot="1">
      <c r="A14" s="304"/>
      <c r="B14" s="142" t="s">
        <v>57</v>
      </c>
      <c r="C14" s="143">
        <v>14601719</v>
      </c>
      <c r="D14" s="136">
        <f>SUM(E14:L14)</f>
        <v>1432</v>
      </c>
      <c r="E14" s="144">
        <v>2</v>
      </c>
      <c r="F14" s="145">
        <v>206</v>
      </c>
      <c r="G14" s="145">
        <v>0</v>
      </c>
      <c r="H14" s="145">
        <v>0</v>
      </c>
      <c r="I14" s="145">
        <v>11</v>
      </c>
      <c r="J14" s="145">
        <v>613</v>
      </c>
      <c r="K14" s="145">
        <v>0</v>
      </c>
      <c r="L14" s="146">
        <v>600</v>
      </c>
      <c r="N14" s="307"/>
      <c r="O14" s="147" t="s">
        <v>57</v>
      </c>
      <c r="P14" s="143">
        <v>24085625</v>
      </c>
      <c r="Q14" s="136">
        <f>SUM(R14:Y14)</f>
        <v>1284</v>
      </c>
      <c r="R14" s="144">
        <v>166</v>
      </c>
      <c r="S14" s="145">
        <v>179</v>
      </c>
      <c r="T14" s="145">
        <v>0</v>
      </c>
      <c r="U14" s="145">
        <v>0</v>
      </c>
      <c r="V14" s="145">
        <v>5</v>
      </c>
      <c r="W14" s="145">
        <v>758</v>
      </c>
      <c r="X14" s="145">
        <v>0</v>
      </c>
      <c r="Y14" s="146">
        <v>176</v>
      </c>
      <c r="AA14" s="308"/>
      <c r="AB14" s="130" t="s">
        <v>57</v>
      </c>
      <c r="AC14" s="131">
        <f>AC79+C14-P14</f>
        <v>97582415</v>
      </c>
      <c r="AD14" s="132">
        <f>SUM(AE14:AL14)</f>
        <v>12412</v>
      </c>
      <c r="AE14" s="133">
        <f t="shared" ref="AE14:AL14" si="29">AE79+E14-R14</f>
        <v>151</v>
      </c>
      <c r="AF14" s="133">
        <f t="shared" si="29"/>
        <v>184</v>
      </c>
      <c r="AG14" s="133">
        <f t="shared" si="29"/>
        <v>0</v>
      </c>
      <c r="AH14" s="133">
        <f t="shared" si="29"/>
        <v>350</v>
      </c>
      <c r="AI14" s="133">
        <f t="shared" si="29"/>
        <v>179</v>
      </c>
      <c r="AJ14" s="133">
        <f t="shared" si="29"/>
        <v>837</v>
      </c>
      <c r="AK14" s="133">
        <f t="shared" si="29"/>
        <v>0</v>
      </c>
      <c r="AL14" s="141">
        <f t="shared" si="29"/>
        <v>10711</v>
      </c>
    </row>
    <row r="15" spans="1:38" s="118" customFormat="1" ht="18" thickTop="1" thickBot="1">
      <c r="A15" s="302" t="s">
        <v>14</v>
      </c>
      <c r="B15" s="111" t="s">
        <v>15</v>
      </c>
      <c r="C15" s="112">
        <f>SUM(C16:C19)</f>
        <v>134722315</v>
      </c>
      <c r="D15" s="113">
        <f t="shared" ref="D15" si="30">SUM(D16:D19)</f>
        <v>17647</v>
      </c>
      <c r="E15" s="114">
        <f>SUM(E16:E19)</f>
        <v>37</v>
      </c>
      <c r="F15" s="115">
        <f>SUM(F16:F19)</f>
        <v>234</v>
      </c>
      <c r="G15" s="115">
        <f t="shared" ref="G15:L15" si="31">SUM(G16:G19)</f>
        <v>325</v>
      </c>
      <c r="H15" s="116">
        <f t="shared" si="31"/>
        <v>0</v>
      </c>
      <c r="I15" s="115">
        <f t="shared" si="31"/>
        <v>388</v>
      </c>
      <c r="J15" s="116">
        <f>SUM(J16:J19)</f>
        <v>7806</v>
      </c>
      <c r="K15" s="116">
        <f t="shared" si="31"/>
        <v>0</v>
      </c>
      <c r="L15" s="117">
        <f t="shared" si="31"/>
        <v>8857</v>
      </c>
      <c r="N15" s="305" t="s">
        <v>14</v>
      </c>
      <c r="O15" s="111" t="s">
        <v>15</v>
      </c>
      <c r="P15" s="112">
        <f>SUM(P16:P19)</f>
        <v>102768608</v>
      </c>
      <c r="Q15" s="113">
        <f t="shared" ref="Q15" si="32">SUM(Q16:Q19)</f>
        <v>11598</v>
      </c>
      <c r="R15" s="114">
        <f>SUM(R16:R19)</f>
        <v>191</v>
      </c>
      <c r="S15" s="115">
        <f>SUM(S16:S19)</f>
        <v>2800</v>
      </c>
      <c r="T15" s="115">
        <f t="shared" ref="T15:V15" si="33">SUM(T16:T19)</f>
        <v>131</v>
      </c>
      <c r="U15" s="116">
        <f t="shared" si="33"/>
        <v>0</v>
      </c>
      <c r="V15" s="115">
        <f t="shared" si="33"/>
        <v>269</v>
      </c>
      <c r="W15" s="116">
        <f>SUM(W16:W19)</f>
        <v>7228</v>
      </c>
      <c r="X15" s="116">
        <f t="shared" ref="X15:Y15" si="34">SUM(X16:X19)</f>
        <v>0</v>
      </c>
      <c r="Y15" s="117">
        <f t="shared" si="34"/>
        <v>979</v>
      </c>
      <c r="AA15" s="308" t="s">
        <v>14</v>
      </c>
      <c r="AB15" s="119" t="s">
        <v>15</v>
      </c>
      <c r="AC15" s="148">
        <f>SUM(AC16:AC19)</f>
        <v>455986073</v>
      </c>
      <c r="AD15" s="120">
        <f t="shared" ref="AD15" si="35">SUM(AD16:AD19)</f>
        <v>38662</v>
      </c>
      <c r="AE15" s="121">
        <f>SUM(AE16:AE19)</f>
        <v>833</v>
      </c>
      <c r="AF15" s="121">
        <f>SUM(AF16:AF19)</f>
        <v>1067</v>
      </c>
      <c r="AG15" s="121">
        <f t="shared" ref="AG15:AI15" si="36">SUM(AG16:AG19)</f>
        <v>431</v>
      </c>
      <c r="AH15" s="121">
        <f t="shared" si="36"/>
        <v>2179</v>
      </c>
      <c r="AI15" s="121">
        <f t="shared" si="36"/>
        <v>1816</v>
      </c>
      <c r="AJ15" s="121">
        <f>SUM(AJ16:AJ19)</f>
        <v>3016</v>
      </c>
      <c r="AK15" s="121">
        <f t="shared" ref="AK15:AL15" si="37">SUM(AK16:AK19)</f>
        <v>0</v>
      </c>
      <c r="AL15" s="122">
        <f t="shared" si="37"/>
        <v>29320</v>
      </c>
    </row>
    <row r="16" spans="1:38" s="118" customFormat="1" ht="17.25" thickTop="1">
      <c r="A16" s="303"/>
      <c r="B16" s="123" t="s">
        <v>54</v>
      </c>
      <c r="C16" s="124">
        <v>60975254</v>
      </c>
      <c r="D16" s="125">
        <f>SUM(E16:L16)</f>
        <v>4567</v>
      </c>
      <c r="E16" s="126">
        <v>27</v>
      </c>
      <c r="F16" s="127">
        <v>100</v>
      </c>
      <c r="G16" s="127">
        <v>325</v>
      </c>
      <c r="H16" s="127">
        <v>0</v>
      </c>
      <c r="I16" s="127">
        <v>210</v>
      </c>
      <c r="J16" s="127">
        <v>3360</v>
      </c>
      <c r="K16" s="127">
        <v>0</v>
      </c>
      <c r="L16" s="128">
        <v>545</v>
      </c>
      <c r="N16" s="306"/>
      <c r="O16" s="129" t="s">
        <v>54</v>
      </c>
      <c r="P16" s="124">
        <v>50141808</v>
      </c>
      <c r="Q16" s="125">
        <f>SUM(R16:Y16)</f>
        <v>4063</v>
      </c>
      <c r="R16" s="126">
        <v>20</v>
      </c>
      <c r="S16" s="127">
        <v>100</v>
      </c>
      <c r="T16" s="127">
        <v>131</v>
      </c>
      <c r="U16" s="127">
        <v>0</v>
      </c>
      <c r="V16" s="127">
        <v>148</v>
      </c>
      <c r="W16" s="127">
        <v>3219</v>
      </c>
      <c r="X16" s="127">
        <v>0</v>
      </c>
      <c r="Y16" s="128">
        <v>445</v>
      </c>
      <c r="AA16" s="308"/>
      <c r="AB16" s="130" t="s">
        <v>54</v>
      </c>
      <c r="AC16" s="131">
        <f>AC11+C16-P16</f>
        <v>63333331</v>
      </c>
      <c r="AD16" s="132">
        <f>SUM(AE16:AL16)</f>
        <v>3509</v>
      </c>
      <c r="AE16" s="133">
        <f>AE11+E16-R16</f>
        <v>127</v>
      </c>
      <c r="AF16" s="133">
        <f t="shared" ref="AF16:AL16" si="38">AF11+F16-S16</f>
        <v>3</v>
      </c>
      <c r="AG16" s="133">
        <f t="shared" si="38"/>
        <v>431</v>
      </c>
      <c r="AH16" s="133">
        <f t="shared" si="38"/>
        <v>109</v>
      </c>
      <c r="AI16" s="133">
        <f t="shared" si="38"/>
        <v>509</v>
      </c>
      <c r="AJ16" s="133">
        <f t="shared" si="38"/>
        <v>1315</v>
      </c>
      <c r="AK16" s="133">
        <f t="shared" si="38"/>
        <v>0</v>
      </c>
      <c r="AL16" s="133">
        <f t="shared" si="38"/>
        <v>1015</v>
      </c>
    </row>
    <row r="17" spans="1:38" s="118" customFormat="1">
      <c r="A17" s="303"/>
      <c r="B17" s="134" t="s">
        <v>55</v>
      </c>
      <c r="C17" s="135">
        <v>13050436</v>
      </c>
      <c r="D17" s="136">
        <f>SUM(E17:L17)</f>
        <v>2772</v>
      </c>
      <c r="E17" s="137">
        <v>0</v>
      </c>
      <c r="F17" s="138">
        <v>94</v>
      </c>
      <c r="G17" s="138">
        <v>0</v>
      </c>
      <c r="H17" s="138">
        <v>0</v>
      </c>
      <c r="I17" s="138">
        <v>0</v>
      </c>
      <c r="J17" s="138">
        <v>1540</v>
      </c>
      <c r="K17" s="138">
        <v>0</v>
      </c>
      <c r="L17" s="139">
        <v>1138</v>
      </c>
      <c r="N17" s="306"/>
      <c r="O17" s="140" t="s">
        <v>55</v>
      </c>
      <c r="P17" s="135">
        <v>4543021</v>
      </c>
      <c r="Q17" s="136">
        <f>SUM(R17:Y17)</f>
        <v>3583</v>
      </c>
      <c r="R17" s="137">
        <v>103</v>
      </c>
      <c r="S17" s="138">
        <v>2488</v>
      </c>
      <c r="T17" s="138">
        <v>0</v>
      </c>
      <c r="U17" s="138">
        <v>0</v>
      </c>
      <c r="V17" s="138">
        <v>0</v>
      </c>
      <c r="W17" s="138">
        <v>992</v>
      </c>
      <c r="X17" s="138">
        <v>0</v>
      </c>
      <c r="Y17" s="139">
        <v>0</v>
      </c>
      <c r="AA17" s="308"/>
      <c r="AB17" s="130" t="s">
        <v>55</v>
      </c>
      <c r="AC17" s="131">
        <f t="shared" ref="AC17:AC19" si="39">AC12+C17-P17</f>
        <v>179258878</v>
      </c>
      <c r="AD17" s="132">
        <f>SUM(AE17:AL17)</f>
        <v>6325</v>
      </c>
      <c r="AE17" s="133">
        <f>AE12+E17-R17</f>
        <v>81</v>
      </c>
      <c r="AF17" s="133">
        <f t="shared" ref="AF17:AL17" si="40">AF12+F17-S17</f>
        <v>411</v>
      </c>
      <c r="AG17" s="133">
        <f t="shared" si="40"/>
        <v>0</v>
      </c>
      <c r="AH17" s="133">
        <f t="shared" si="40"/>
        <v>1110</v>
      </c>
      <c r="AI17" s="133">
        <f t="shared" si="40"/>
        <v>346</v>
      </c>
      <c r="AJ17" s="133">
        <f t="shared" si="40"/>
        <v>822</v>
      </c>
      <c r="AK17" s="133">
        <f t="shared" si="40"/>
        <v>0</v>
      </c>
      <c r="AL17" s="141">
        <f t="shared" si="40"/>
        <v>3555</v>
      </c>
    </row>
    <row r="18" spans="1:38" s="118" customFormat="1">
      <c r="A18" s="303"/>
      <c r="B18" s="134" t="s">
        <v>56</v>
      </c>
      <c r="C18" s="135">
        <v>23213029</v>
      </c>
      <c r="D18" s="136">
        <f>SUM(E18:L18)</f>
        <v>2238</v>
      </c>
      <c r="E18" s="137">
        <v>8</v>
      </c>
      <c r="F18" s="138">
        <v>40</v>
      </c>
      <c r="G18" s="138">
        <v>0</v>
      </c>
      <c r="H18" s="138">
        <v>0</v>
      </c>
      <c r="I18" s="138">
        <v>178</v>
      </c>
      <c r="J18" s="138">
        <v>2011</v>
      </c>
      <c r="K18" s="138">
        <v>0</v>
      </c>
      <c r="L18" s="139">
        <v>1</v>
      </c>
      <c r="N18" s="306"/>
      <c r="O18" s="140" t="s">
        <v>56</v>
      </c>
      <c r="P18" s="135">
        <v>24756026</v>
      </c>
      <c r="Q18" s="136">
        <f>SUM(R18:Y18)</f>
        <v>2414</v>
      </c>
      <c r="R18" s="137">
        <v>64</v>
      </c>
      <c r="S18" s="138">
        <v>133</v>
      </c>
      <c r="T18" s="138">
        <v>0</v>
      </c>
      <c r="U18" s="138">
        <v>0</v>
      </c>
      <c r="V18" s="138">
        <v>118</v>
      </c>
      <c r="W18" s="138">
        <v>2098</v>
      </c>
      <c r="X18" s="138">
        <v>0</v>
      </c>
      <c r="Y18" s="139">
        <v>1</v>
      </c>
      <c r="AA18" s="308"/>
      <c r="AB18" s="130" t="s">
        <v>56</v>
      </c>
      <c r="AC18" s="131">
        <f t="shared" si="39"/>
        <v>101655606</v>
      </c>
      <c r="AD18" s="294">
        <f>SUM(AE18:AL18)</f>
        <v>9884</v>
      </c>
      <c r="AE18" s="133">
        <f t="shared" ref="AE18:AL18" si="41">AE13+E18-R18</f>
        <v>476</v>
      </c>
      <c r="AF18" s="133">
        <f t="shared" si="41"/>
        <v>548</v>
      </c>
      <c r="AG18" s="133">
        <f t="shared" si="41"/>
        <v>0</v>
      </c>
      <c r="AH18" s="133">
        <f t="shared" si="41"/>
        <v>610</v>
      </c>
      <c r="AI18" s="133">
        <f t="shared" si="41"/>
        <v>785</v>
      </c>
      <c r="AJ18" s="133">
        <f t="shared" si="41"/>
        <v>66</v>
      </c>
      <c r="AK18" s="133">
        <f t="shared" si="41"/>
        <v>0</v>
      </c>
      <c r="AL18" s="141">
        <f t="shared" si="41"/>
        <v>7399</v>
      </c>
    </row>
    <row r="19" spans="1:38" s="118" customFormat="1" ht="17.25" thickBot="1">
      <c r="A19" s="304"/>
      <c r="B19" s="142" t="s">
        <v>57</v>
      </c>
      <c r="C19" s="143">
        <v>37483596</v>
      </c>
      <c r="D19" s="136">
        <f>SUM(E19:L19)</f>
        <v>8070</v>
      </c>
      <c r="E19" s="144">
        <v>2</v>
      </c>
      <c r="F19" s="145">
        <v>0</v>
      </c>
      <c r="G19" s="145">
        <v>0</v>
      </c>
      <c r="H19" s="145">
        <v>0</v>
      </c>
      <c r="I19" s="145">
        <v>0</v>
      </c>
      <c r="J19" s="145">
        <v>895</v>
      </c>
      <c r="K19" s="145">
        <v>0</v>
      </c>
      <c r="L19" s="146">
        <v>7173</v>
      </c>
      <c r="N19" s="307"/>
      <c r="O19" s="147" t="s">
        <v>57</v>
      </c>
      <c r="P19" s="143">
        <v>23327753</v>
      </c>
      <c r="Q19" s="136">
        <f>SUM(R19:Y19)</f>
        <v>1538</v>
      </c>
      <c r="R19" s="144">
        <v>4</v>
      </c>
      <c r="S19" s="145">
        <v>79</v>
      </c>
      <c r="T19" s="145">
        <v>0</v>
      </c>
      <c r="U19" s="145">
        <v>0</v>
      </c>
      <c r="V19" s="145">
        <v>3</v>
      </c>
      <c r="W19" s="145">
        <v>919</v>
      </c>
      <c r="X19" s="145">
        <v>0</v>
      </c>
      <c r="Y19" s="146">
        <v>533</v>
      </c>
      <c r="AA19" s="308"/>
      <c r="AB19" s="130" t="s">
        <v>57</v>
      </c>
      <c r="AC19" s="131">
        <f t="shared" si="39"/>
        <v>111738258</v>
      </c>
      <c r="AD19" s="132">
        <f>SUM(AE19:AL19)</f>
        <v>18944</v>
      </c>
      <c r="AE19" s="133">
        <v>149</v>
      </c>
      <c r="AF19" s="133">
        <v>105</v>
      </c>
      <c r="AG19" s="133">
        <v>0</v>
      </c>
      <c r="AH19" s="133">
        <v>350</v>
      </c>
      <c r="AI19" s="133">
        <v>176</v>
      </c>
      <c r="AJ19" s="133">
        <v>813</v>
      </c>
      <c r="AK19" s="133">
        <v>0</v>
      </c>
      <c r="AL19" s="141">
        <v>17351</v>
      </c>
    </row>
    <row r="20" spans="1:38" s="118" customFormat="1" ht="18" thickTop="1" thickBot="1">
      <c r="A20" s="302" t="s">
        <v>58</v>
      </c>
      <c r="B20" s="111" t="s">
        <v>15</v>
      </c>
      <c r="C20" s="112">
        <f t="shared" ref="C20:L20" si="42">SUM(C21:C24)</f>
        <v>73071746</v>
      </c>
      <c r="D20" s="113">
        <f t="shared" si="42"/>
        <v>13466</v>
      </c>
      <c r="E20" s="114">
        <f t="shared" si="42"/>
        <v>84</v>
      </c>
      <c r="F20" s="115">
        <f t="shared" si="42"/>
        <v>0</v>
      </c>
      <c r="G20" s="115">
        <f t="shared" si="42"/>
        <v>85</v>
      </c>
      <c r="H20" s="116">
        <f t="shared" si="42"/>
        <v>1520</v>
      </c>
      <c r="I20" s="115">
        <f t="shared" si="42"/>
        <v>221</v>
      </c>
      <c r="J20" s="116">
        <f>SUM(J21:J24)</f>
        <v>10590</v>
      </c>
      <c r="K20" s="116">
        <f t="shared" si="42"/>
        <v>0</v>
      </c>
      <c r="L20" s="117">
        <f t="shared" si="42"/>
        <v>966</v>
      </c>
      <c r="N20" s="305" t="s">
        <v>58</v>
      </c>
      <c r="O20" s="111" t="s">
        <v>15</v>
      </c>
      <c r="P20" s="112">
        <f t="shared" ref="P20:V20" si="43">SUM(P21:P24)</f>
        <v>96707237</v>
      </c>
      <c r="Q20" s="113">
        <f t="shared" si="43"/>
        <v>12177</v>
      </c>
      <c r="R20" s="114">
        <f t="shared" si="43"/>
        <v>223</v>
      </c>
      <c r="S20" s="115">
        <f t="shared" si="43"/>
        <v>73</v>
      </c>
      <c r="T20" s="115">
        <f t="shared" si="43"/>
        <v>95</v>
      </c>
      <c r="U20" s="116">
        <f t="shared" si="43"/>
        <v>10</v>
      </c>
      <c r="V20" s="115">
        <f t="shared" si="43"/>
        <v>249</v>
      </c>
      <c r="W20" s="116">
        <f>SUM(W21:W24)</f>
        <v>11109</v>
      </c>
      <c r="X20" s="116">
        <f t="shared" ref="X20:Y20" si="44">SUM(X21:X24)</f>
        <v>0</v>
      </c>
      <c r="Y20" s="117">
        <f t="shared" si="44"/>
        <v>418</v>
      </c>
      <c r="AA20" s="308" t="s">
        <v>58</v>
      </c>
      <c r="AB20" s="119" t="s">
        <v>15</v>
      </c>
      <c r="AC20" s="148">
        <f>SUM(AC21:AC24)</f>
        <v>432350582</v>
      </c>
      <c r="AD20" s="120">
        <f t="shared" ref="AD20:AI20" si="45">SUM(AD21:AD24)</f>
        <v>39951</v>
      </c>
      <c r="AE20" s="121">
        <f t="shared" si="45"/>
        <v>694</v>
      </c>
      <c r="AF20" s="121">
        <f t="shared" si="45"/>
        <v>994</v>
      </c>
      <c r="AG20" s="121">
        <f t="shared" si="45"/>
        <v>421</v>
      </c>
      <c r="AH20" s="121">
        <f t="shared" si="45"/>
        <v>3689</v>
      </c>
      <c r="AI20" s="121">
        <f t="shared" si="45"/>
        <v>1788</v>
      </c>
      <c r="AJ20" s="121">
        <f>SUM(AJ21:AJ24)</f>
        <v>2497</v>
      </c>
      <c r="AK20" s="121">
        <f t="shared" ref="AK20:AL20" si="46">SUM(AK21:AK24)</f>
        <v>0</v>
      </c>
      <c r="AL20" s="122">
        <f t="shared" si="46"/>
        <v>29868</v>
      </c>
    </row>
    <row r="21" spans="1:38" s="118" customFormat="1" ht="17.25" thickTop="1">
      <c r="A21" s="303"/>
      <c r="B21" s="123" t="s">
        <v>54</v>
      </c>
      <c r="C21" s="124">
        <v>30807706</v>
      </c>
      <c r="D21" s="125">
        <f>SUM(E21:L21)</f>
        <v>4668</v>
      </c>
      <c r="E21" s="126">
        <v>61</v>
      </c>
      <c r="F21" s="127">
        <v>0</v>
      </c>
      <c r="G21" s="127">
        <v>85</v>
      </c>
      <c r="H21" s="127">
        <v>0</v>
      </c>
      <c r="I21" s="127">
        <v>154</v>
      </c>
      <c r="J21" s="127">
        <v>4350</v>
      </c>
      <c r="K21" s="127">
        <v>0</v>
      </c>
      <c r="L21" s="128">
        <v>18</v>
      </c>
      <c r="N21" s="306"/>
      <c r="O21" s="129" t="s">
        <v>54</v>
      </c>
      <c r="P21" s="124">
        <v>31359917</v>
      </c>
      <c r="Q21" s="125">
        <f>SUM(R21:Y21)</f>
        <v>4836</v>
      </c>
      <c r="R21" s="126">
        <v>61</v>
      </c>
      <c r="S21" s="127">
        <v>3</v>
      </c>
      <c r="T21" s="127">
        <v>95</v>
      </c>
      <c r="U21" s="127">
        <v>0</v>
      </c>
      <c r="V21" s="127">
        <v>183</v>
      </c>
      <c r="W21" s="127">
        <v>4494</v>
      </c>
      <c r="X21" s="127">
        <v>0</v>
      </c>
      <c r="Y21" s="128">
        <v>0</v>
      </c>
      <c r="AA21" s="308"/>
      <c r="AB21" s="130" t="s">
        <v>54</v>
      </c>
      <c r="AC21" s="131">
        <f>AC16+C21-P21</f>
        <v>62781120</v>
      </c>
      <c r="AD21" s="132">
        <f>SUM(AE21:AL21)</f>
        <v>3341</v>
      </c>
      <c r="AE21" s="133">
        <v>127</v>
      </c>
      <c r="AF21" s="133">
        <v>0</v>
      </c>
      <c r="AG21" s="133">
        <v>421</v>
      </c>
      <c r="AH21" s="133">
        <v>109</v>
      </c>
      <c r="AI21" s="133">
        <v>480</v>
      </c>
      <c r="AJ21" s="133">
        <v>1171</v>
      </c>
      <c r="AK21" s="133">
        <v>0</v>
      </c>
      <c r="AL21" s="141">
        <v>1033</v>
      </c>
    </row>
    <row r="22" spans="1:38" s="118" customFormat="1">
      <c r="A22" s="303"/>
      <c r="B22" s="134" t="s">
        <v>55</v>
      </c>
      <c r="C22" s="135">
        <v>13558433</v>
      </c>
      <c r="D22" s="136">
        <f>SUM(E22:L22)</f>
        <v>2630</v>
      </c>
      <c r="E22" s="137">
        <v>0</v>
      </c>
      <c r="F22" s="138">
        <v>0</v>
      </c>
      <c r="G22" s="138">
        <v>0</v>
      </c>
      <c r="H22" s="138">
        <v>230</v>
      </c>
      <c r="I22" s="138">
        <v>30</v>
      </c>
      <c r="J22" s="138">
        <v>2304</v>
      </c>
      <c r="K22" s="138">
        <v>0</v>
      </c>
      <c r="L22" s="139">
        <v>66</v>
      </c>
      <c r="N22" s="306"/>
      <c r="O22" s="140" t="s">
        <v>55</v>
      </c>
      <c r="P22" s="135">
        <v>10416812</v>
      </c>
      <c r="Q22" s="136">
        <f>SUM(R22:Y22)</f>
        <v>2942</v>
      </c>
      <c r="R22" s="137">
        <v>5</v>
      </c>
      <c r="S22" s="138">
        <v>30</v>
      </c>
      <c r="T22" s="138">
        <v>0</v>
      </c>
      <c r="U22" s="138">
        <v>0</v>
      </c>
      <c r="V22" s="138">
        <v>40</v>
      </c>
      <c r="W22" s="138">
        <v>2867</v>
      </c>
      <c r="X22" s="138">
        <v>0</v>
      </c>
      <c r="Y22" s="139">
        <v>0</v>
      </c>
      <c r="AA22" s="308"/>
      <c r="AB22" s="130" t="s">
        <v>55</v>
      </c>
      <c r="AC22" s="131">
        <f t="shared" ref="AC22:AL23" si="47">AC17+C22-P22</f>
        <v>182400499</v>
      </c>
      <c r="AD22" s="132">
        <f>SUM(AE22:AL22)</f>
        <v>6013</v>
      </c>
      <c r="AE22" s="131">
        <f t="shared" si="47"/>
        <v>76</v>
      </c>
      <c r="AF22" s="131">
        <f t="shared" si="47"/>
        <v>381</v>
      </c>
      <c r="AG22" s="131">
        <f t="shared" si="47"/>
        <v>0</v>
      </c>
      <c r="AH22" s="131">
        <f t="shared" si="47"/>
        <v>1340</v>
      </c>
      <c r="AI22" s="131">
        <f t="shared" si="47"/>
        <v>336</v>
      </c>
      <c r="AJ22" s="131">
        <f t="shared" si="47"/>
        <v>259</v>
      </c>
      <c r="AK22" s="131">
        <f t="shared" si="47"/>
        <v>0</v>
      </c>
      <c r="AL22" s="141">
        <f>AL17+L22-Y22</f>
        <v>3621</v>
      </c>
    </row>
    <row r="23" spans="1:38" s="118" customFormat="1">
      <c r="A23" s="303"/>
      <c r="B23" s="134" t="s">
        <v>56</v>
      </c>
      <c r="C23" s="135">
        <v>13844438</v>
      </c>
      <c r="D23" s="125">
        <f>SUM(E23:L23)</f>
        <v>2921</v>
      </c>
      <c r="E23" s="137">
        <v>6</v>
      </c>
      <c r="F23" s="138">
        <v>0</v>
      </c>
      <c r="G23" s="138">
        <v>0</v>
      </c>
      <c r="H23" s="138">
        <v>0</v>
      </c>
      <c r="I23" s="138">
        <v>27</v>
      </c>
      <c r="J23" s="138">
        <v>2740</v>
      </c>
      <c r="K23" s="138">
        <v>0</v>
      </c>
      <c r="L23" s="139">
        <v>148</v>
      </c>
      <c r="N23" s="306"/>
      <c r="O23" s="140" t="s">
        <v>56</v>
      </c>
      <c r="P23" s="135">
        <v>12808430</v>
      </c>
      <c r="Q23" s="125">
        <f>SUM(R23:Y23)</f>
        <v>2491</v>
      </c>
      <c r="R23" s="137">
        <v>6</v>
      </c>
      <c r="S23" s="138">
        <v>10</v>
      </c>
      <c r="T23" s="138">
        <v>0</v>
      </c>
      <c r="U23" s="138">
        <v>0</v>
      </c>
      <c r="V23" s="138">
        <v>7</v>
      </c>
      <c r="W23" s="138">
        <v>2468</v>
      </c>
      <c r="X23" s="138">
        <v>0</v>
      </c>
      <c r="Y23" s="139">
        <v>0</v>
      </c>
      <c r="AA23" s="308"/>
      <c r="AB23" s="130" t="s">
        <v>56</v>
      </c>
      <c r="AC23" s="131">
        <f t="shared" si="47"/>
        <v>102691614</v>
      </c>
      <c r="AD23" s="294">
        <f>SUM(AE23:AL23)</f>
        <v>10314</v>
      </c>
      <c r="AE23" s="180">
        <f>AE18+E23-R23</f>
        <v>476</v>
      </c>
      <c r="AF23" s="180">
        <f t="shared" si="47"/>
        <v>538</v>
      </c>
      <c r="AG23" s="180">
        <f t="shared" si="47"/>
        <v>0</v>
      </c>
      <c r="AH23" s="180">
        <f t="shared" si="47"/>
        <v>610</v>
      </c>
      <c r="AI23" s="180">
        <f t="shared" si="47"/>
        <v>805</v>
      </c>
      <c r="AJ23" s="180">
        <f t="shared" si="47"/>
        <v>338</v>
      </c>
      <c r="AK23" s="180">
        <f t="shared" si="47"/>
        <v>0</v>
      </c>
      <c r="AL23" s="181">
        <f t="shared" si="47"/>
        <v>7547</v>
      </c>
    </row>
    <row r="24" spans="1:38" s="118" customFormat="1" ht="17.25" thickBot="1">
      <c r="A24" s="304"/>
      <c r="B24" s="142" t="s">
        <v>57</v>
      </c>
      <c r="C24" s="176">
        <v>14861169</v>
      </c>
      <c r="D24" s="174">
        <v>3247</v>
      </c>
      <c r="E24" s="177">
        <v>17</v>
      </c>
      <c r="F24" s="178">
        <v>0</v>
      </c>
      <c r="G24" s="178">
        <v>0</v>
      </c>
      <c r="H24" s="178">
        <v>1290</v>
      </c>
      <c r="I24" s="178">
        <v>10</v>
      </c>
      <c r="J24" s="178">
        <v>1196</v>
      </c>
      <c r="K24" s="178">
        <v>0</v>
      </c>
      <c r="L24" s="179">
        <v>734</v>
      </c>
      <c r="N24" s="307"/>
      <c r="O24" s="147" t="s">
        <v>57</v>
      </c>
      <c r="P24" s="176">
        <v>42122078</v>
      </c>
      <c r="Q24" s="174">
        <v>1908</v>
      </c>
      <c r="R24" s="177">
        <v>151</v>
      </c>
      <c r="S24" s="178">
        <v>30</v>
      </c>
      <c r="T24" s="178">
        <v>0</v>
      </c>
      <c r="U24" s="178">
        <v>10</v>
      </c>
      <c r="V24" s="178">
        <v>19</v>
      </c>
      <c r="W24" s="178">
        <v>1280</v>
      </c>
      <c r="X24" s="178">
        <v>0</v>
      </c>
      <c r="Y24" s="179">
        <v>418</v>
      </c>
      <c r="AA24" s="308"/>
      <c r="AB24" s="130" t="s">
        <v>57</v>
      </c>
      <c r="AC24" s="171">
        <v>84477349</v>
      </c>
      <c r="AD24" s="172">
        <v>20283</v>
      </c>
      <c r="AE24" s="173">
        <v>15</v>
      </c>
      <c r="AF24" s="173">
        <v>75</v>
      </c>
      <c r="AG24" s="173">
        <v>0</v>
      </c>
      <c r="AH24" s="173">
        <v>1630</v>
      </c>
      <c r="AI24" s="173">
        <v>167</v>
      </c>
      <c r="AJ24" s="173">
        <v>729</v>
      </c>
      <c r="AK24" s="173">
        <v>0</v>
      </c>
      <c r="AL24" s="175">
        <v>17667</v>
      </c>
    </row>
    <row r="25" spans="1:38" s="118" customFormat="1" ht="18" thickTop="1" thickBot="1">
      <c r="A25" s="302" t="s">
        <v>25</v>
      </c>
      <c r="B25" s="111" t="s">
        <v>15</v>
      </c>
      <c r="C25" s="112">
        <f t="shared" ref="C25:L25" si="48">SUM(C26:C29)</f>
        <v>112021410</v>
      </c>
      <c r="D25" s="113">
        <f t="shared" si="48"/>
        <v>12999</v>
      </c>
      <c r="E25" s="114">
        <f t="shared" si="48"/>
        <v>28</v>
      </c>
      <c r="F25" s="115">
        <f t="shared" si="48"/>
        <v>88</v>
      </c>
      <c r="G25" s="115">
        <f t="shared" si="48"/>
        <v>222</v>
      </c>
      <c r="H25" s="116">
        <f t="shared" si="48"/>
        <v>2374</v>
      </c>
      <c r="I25" s="115">
        <f t="shared" si="48"/>
        <v>49</v>
      </c>
      <c r="J25" s="116">
        <f>SUM(J26:J29)</f>
        <v>9662</v>
      </c>
      <c r="K25" s="116">
        <f t="shared" si="48"/>
        <v>0</v>
      </c>
      <c r="L25" s="117">
        <f t="shared" si="48"/>
        <v>576</v>
      </c>
      <c r="N25" s="305" t="s">
        <v>25</v>
      </c>
      <c r="O25" s="111" t="s">
        <v>15</v>
      </c>
      <c r="P25" s="112">
        <f t="shared" ref="P25:V25" si="49">SUM(P26:P29)</f>
        <v>179217010</v>
      </c>
      <c r="Q25" s="113">
        <f t="shared" si="49"/>
        <v>19138</v>
      </c>
      <c r="R25" s="114">
        <f t="shared" si="49"/>
        <v>89</v>
      </c>
      <c r="S25" s="115">
        <f t="shared" si="49"/>
        <v>110</v>
      </c>
      <c r="T25" s="115">
        <f t="shared" si="49"/>
        <v>222</v>
      </c>
      <c r="U25" s="116">
        <f t="shared" si="49"/>
        <v>1595</v>
      </c>
      <c r="V25" s="115">
        <f t="shared" si="49"/>
        <v>157</v>
      </c>
      <c r="W25" s="116">
        <f>SUM(W26:W29)</f>
        <v>9960</v>
      </c>
      <c r="X25" s="116">
        <f t="shared" ref="X25:Y25" si="50">SUM(X26:X29)</f>
        <v>0</v>
      </c>
      <c r="Y25" s="117">
        <f t="shared" si="50"/>
        <v>7005</v>
      </c>
      <c r="AA25" s="308" t="s">
        <v>25</v>
      </c>
      <c r="AB25" s="119" t="s">
        <v>15</v>
      </c>
      <c r="AC25" s="148">
        <f>SUM(AC26:AC29)</f>
        <v>365154982</v>
      </c>
      <c r="AD25" s="120">
        <f t="shared" ref="AD25:AI25" si="51">SUM(AD26:AD29)</f>
        <v>33812</v>
      </c>
      <c r="AE25" s="121">
        <f t="shared" si="51"/>
        <v>633</v>
      </c>
      <c r="AF25" s="121">
        <f t="shared" si="51"/>
        <v>972</v>
      </c>
      <c r="AG25" s="121">
        <f t="shared" si="51"/>
        <v>421</v>
      </c>
      <c r="AH25" s="121">
        <f t="shared" si="51"/>
        <v>4468</v>
      </c>
      <c r="AI25" s="121">
        <f t="shared" si="51"/>
        <v>1680</v>
      </c>
      <c r="AJ25" s="121">
        <f>SUM(AJ26:AJ29)</f>
        <v>2199</v>
      </c>
      <c r="AK25" s="121">
        <f t="shared" ref="AK25:AL25" si="52">SUM(AK26:AK29)</f>
        <v>0</v>
      </c>
      <c r="AL25" s="122">
        <f t="shared" si="52"/>
        <v>23439</v>
      </c>
    </row>
    <row r="26" spans="1:38" s="118" customFormat="1" ht="17.25" thickTop="1">
      <c r="A26" s="303"/>
      <c r="B26" s="123" t="s">
        <v>54</v>
      </c>
      <c r="C26" s="124">
        <v>63596827</v>
      </c>
      <c r="D26" s="125">
        <f>SUM(E26:L26)</f>
        <v>6510</v>
      </c>
      <c r="E26" s="126">
        <v>10</v>
      </c>
      <c r="F26" s="127">
        <v>40</v>
      </c>
      <c r="G26" s="127">
        <v>72</v>
      </c>
      <c r="H26" s="127">
        <v>2348</v>
      </c>
      <c r="I26" s="127">
        <v>0</v>
      </c>
      <c r="J26" s="127">
        <v>3903</v>
      </c>
      <c r="K26" s="127">
        <v>0</v>
      </c>
      <c r="L26" s="128">
        <v>137</v>
      </c>
      <c r="N26" s="306"/>
      <c r="O26" s="129" t="s">
        <v>54</v>
      </c>
      <c r="P26" s="124">
        <v>63861048</v>
      </c>
      <c r="Q26" s="125">
        <f>SUM(R26:Y26)</f>
        <v>5164</v>
      </c>
      <c r="R26" s="126">
        <v>55</v>
      </c>
      <c r="S26" s="127">
        <v>0</v>
      </c>
      <c r="T26" s="127">
        <v>72</v>
      </c>
      <c r="U26" s="127">
        <v>944</v>
      </c>
      <c r="V26" s="127">
        <v>1</v>
      </c>
      <c r="W26" s="127">
        <v>3988</v>
      </c>
      <c r="X26" s="127">
        <v>0</v>
      </c>
      <c r="Y26" s="128">
        <v>104</v>
      </c>
      <c r="AA26" s="308"/>
      <c r="AB26" s="130" t="s">
        <v>54</v>
      </c>
      <c r="AC26" s="131">
        <f>AC21+C26-P26</f>
        <v>62516899</v>
      </c>
      <c r="AD26" s="132">
        <f>SUM(AE26:AL26)</f>
        <v>4687</v>
      </c>
      <c r="AE26" s="133">
        <v>82</v>
      </c>
      <c r="AF26" s="133">
        <v>40</v>
      </c>
      <c r="AG26" s="133">
        <v>421</v>
      </c>
      <c r="AH26" s="133">
        <v>1513</v>
      </c>
      <c r="AI26" s="133">
        <v>479</v>
      </c>
      <c r="AJ26" s="133">
        <v>1086</v>
      </c>
      <c r="AK26" s="133">
        <v>0</v>
      </c>
      <c r="AL26" s="141">
        <v>1066</v>
      </c>
    </row>
    <row r="27" spans="1:38" s="118" customFormat="1">
      <c r="A27" s="303"/>
      <c r="B27" s="134" t="s">
        <v>55</v>
      </c>
      <c r="C27" s="135">
        <v>19367625</v>
      </c>
      <c r="D27" s="125">
        <f>SUM(E27:L27)</f>
        <v>3042</v>
      </c>
      <c r="E27" s="137" t="s">
        <v>35</v>
      </c>
      <c r="F27" s="138" t="s">
        <v>35</v>
      </c>
      <c r="G27" s="138">
        <v>150</v>
      </c>
      <c r="H27" s="138">
        <v>26</v>
      </c>
      <c r="I27" s="138" t="s">
        <v>35</v>
      </c>
      <c r="J27" s="138">
        <v>2750</v>
      </c>
      <c r="K27" s="138" t="s">
        <v>35</v>
      </c>
      <c r="L27" s="139">
        <v>116</v>
      </c>
      <c r="N27" s="306"/>
      <c r="O27" s="140" t="s">
        <v>55</v>
      </c>
      <c r="P27" s="135">
        <v>73602554</v>
      </c>
      <c r="Q27" s="125">
        <f>SUM(R27:Y27)</f>
        <v>6026</v>
      </c>
      <c r="R27" s="137">
        <v>9</v>
      </c>
      <c r="S27" s="138">
        <v>30</v>
      </c>
      <c r="T27" s="138">
        <v>150</v>
      </c>
      <c r="U27" s="138">
        <v>651</v>
      </c>
      <c r="V27" s="138">
        <v>24</v>
      </c>
      <c r="W27" s="138">
        <v>2800</v>
      </c>
      <c r="X27" s="138">
        <v>0</v>
      </c>
      <c r="Y27" s="139">
        <v>2362</v>
      </c>
      <c r="AA27" s="308"/>
      <c r="AB27" s="130" t="s">
        <v>55</v>
      </c>
      <c r="AC27" s="131">
        <f>AC22+C27-P27</f>
        <v>128165570</v>
      </c>
      <c r="AD27" s="132">
        <f>SUM(AE27:AL27)</f>
        <v>3029</v>
      </c>
      <c r="AE27" s="180">
        <v>67</v>
      </c>
      <c r="AF27" s="133">
        <v>351</v>
      </c>
      <c r="AG27" s="133">
        <v>0</v>
      </c>
      <c r="AH27" s="133">
        <v>715</v>
      </c>
      <c r="AI27" s="133">
        <v>312</v>
      </c>
      <c r="AJ27" s="133">
        <v>209</v>
      </c>
      <c r="AK27" s="133">
        <v>0</v>
      </c>
      <c r="AL27" s="141">
        <v>1375</v>
      </c>
    </row>
    <row r="28" spans="1:38" s="118" customFormat="1">
      <c r="A28" s="303"/>
      <c r="B28" s="134" t="s">
        <v>56</v>
      </c>
      <c r="C28" s="135">
        <v>16418288</v>
      </c>
      <c r="D28" s="136">
        <f>SUM(E28:L28)</f>
        <v>2140</v>
      </c>
      <c r="E28" s="137">
        <v>16</v>
      </c>
      <c r="F28" s="138">
        <v>31</v>
      </c>
      <c r="G28" s="138">
        <v>0</v>
      </c>
      <c r="H28" s="138">
        <v>0</v>
      </c>
      <c r="I28" s="138">
        <v>49</v>
      </c>
      <c r="J28" s="138">
        <v>2043</v>
      </c>
      <c r="K28" s="138">
        <v>0</v>
      </c>
      <c r="L28" s="139">
        <v>1</v>
      </c>
      <c r="N28" s="306"/>
      <c r="O28" s="140" t="s">
        <v>56</v>
      </c>
      <c r="P28" s="135">
        <v>12119873</v>
      </c>
      <c r="Q28" s="136">
        <f>SUM(R28:Y28)</f>
        <v>2082</v>
      </c>
      <c r="R28" s="137">
        <v>11</v>
      </c>
      <c r="S28" s="138">
        <v>15</v>
      </c>
      <c r="T28" s="138">
        <v>0</v>
      </c>
      <c r="U28" s="138">
        <v>0</v>
      </c>
      <c r="V28" s="138">
        <v>34</v>
      </c>
      <c r="W28" s="138">
        <v>2020</v>
      </c>
      <c r="X28" s="138">
        <v>0</v>
      </c>
      <c r="Y28" s="139">
        <v>2</v>
      </c>
      <c r="AA28" s="308"/>
      <c r="AB28" s="130" t="s">
        <v>56</v>
      </c>
      <c r="AC28" s="131">
        <f>AC23+C28-P28</f>
        <v>106990029</v>
      </c>
      <c r="AD28" s="294">
        <f>SUM(AE28:AL28)</f>
        <v>10372</v>
      </c>
      <c r="AE28" s="180">
        <f t="shared" ref="AE28:AL28" si="53">AE23+E28-R28</f>
        <v>481</v>
      </c>
      <c r="AF28" s="180">
        <f t="shared" si="53"/>
        <v>554</v>
      </c>
      <c r="AG28" s="180">
        <f t="shared" si="53"/>
        <v>0</v>
      </c>
      <c r="AH28" s="180">
        <f t="shared" si="53"/>
        <v>610</v>
      </c>
      <c r="AI28" s="180">
        <f t="shared" si="53"/>
        <v>820</v>
      </c>
      <c r="AJ28" s="180">
        <f t="shared" si="53"/>
        <v>361</v>
      </c>
      <c r="AK28" s="180">
        <f t="shared" si="53"/>
        <v>0</v>
      </c>
      <c r="AL28" s="181">
        <f t="shared" si="53"/>
        <v>7546</v>
      </c>
    </row>
    <row r="29" spans="1:38" s="118" customFormat="1" ht="17.25" thickBot="1">
      <c r="A29" s="304"/>
      <c r="B29" s="142" t="s">
        <v>57</v>
      </c>
      <c r="C29" s="143">
        <v>12638670</v>
      </c>
      <c r="D29" s="136">
        <f>SUM(E29:L29)</f>
        <v>1307</v>
      </c>
      <c r="E29" s="144">
        <v>2</v>
      </c>
      <c r="F29" s="145">
        <v>17</v>
      </c>
      <c r="G29" s="145">
        <v>0</v>
      </c>
      <c r="H29" s="145">
        <v>0</v>
      </c>
      <c r="I29" s="145">
        <v>0</v>
      </c>
      <c r="J29" s="145">
        <v>966</v>
      </c>
      <c r="K29" s="145">
        <v>0</v>
      </c>
      <c r="L29" s="146">
        <v>322</v>
      </c>
      <c r="N29" s="307"/>
      <c r="O29" s="147" t="s">
        <v>57</v>
      </c>
      <c r="P29" s="143">
        <v>29633535</v>
      </c>
      <c r="Q29" s="136">
        <f>SUM(R29:Y29)</f>
        <v>5866</v>
      </c>
      <c r="R29" s="144">
        <v>14</v>
      </c>
      <c r="S29" s="145">
        <v>65</v>
      </c>
      <c r="T29" s="145">
        <v>0</v>
      </c>
      <c r="U29" s="145">
        <v>0</v>
      </c>
      <c r="V29" s="145">
        <v>98</v>
      </c>
      <c r="W29" s="145">
        <v>1152</v>
      </c>
      <c r="X29" s="145">
        <v>0</v>
      </c>
      <c r="Y29" s="146">
        <v>4537</v>
      </c>
      <c r="AA29" s="308"/>
      <c r="AB29" s="130" t="s">
        <v>57</v>
      </c>
      <c r="AC29" s="131">
        <f>AC24+C29-P29</f>
        <v>67482484</v>
      </c>
      <c r="AD29" s="132">
        <f>SUM(AE29:AL29)</f>
        <v>15724</v>
      </c>
      <c r="AE29" s="133">
        <f>AE24+E29-R29</f>
        <v>3</v>
      </c>
      <c r="AF29" s="133">
        <f t="shared" ref="AF29:AL29" si="54">AF24+F29-S29</f>
        <v>27</v>
      </c>
      <c r="AG29" s="133">
        <f t="shared" si="54"/>
        <v>0</v>
      </c>
      <c r="AH29" s="133">
        <f t="shared" si="54"/>
        <v>1630</v>
      </c>
      <c r="AI29" s="133">
        <f t="shared" si="54"/>
        <v>69</v>
      </c>
      <c r="AJ29" s="133">
        <f t="shared" si="54"/>
        <v>543</v>
      </c>
      <c r="AK29" s="133">
        <f t="shared" si="54"/>
        <v>0</v>
      </c>
      <c r="AL29" s="141">
        <f t="shared" si="54"/>
        <v>13452</v>
      </c>
    </row>
    <row r="30" spans="1:38" s="118" customFormat="1" ht="18" thickTop="1" thickBot="1">
      <c r="A30" s="302" t="s">
        <v>26</v>
      </c>
      <c r="B30" s="111" t="s">
        <v>15</v>
      </c>
      <c r="C30" s="112">
        <f t="shared" ref="C30:L30" si="55">SUM(C31:C34)</f>
        <v>126919826</v>
      </c>
      <c r="D30" s="113">
        <f t="shared" si="55"/>
        <v>29267</v>
      </c>
      <c r="E30" s="114">
        <f t="shared" si="55"/>
        <v>85</v>
      </c>
      <c r="F30" s="115">
        <f t="shared" si="55"/>
        <v>280</v>
      </c>
      <c r="G30" s="115">
        <f t="shared" si="55"/>
        <v>56</v>
      </c>
      <c r="H30" s="116">
        <f t="shared" si="55"/>
        <v>412</v>
      </c>
      <c r="I30" s="115">
        <f t="shared" si="55"/>
        <v>0</v>
      </c>
      <c r="J30" s="116">
        <f>SUM(J31:J34)</f>
        <v>12417</v>
      </c>
      <c r="K30" s="116">
        <f t="shared" si="55"/>
        <v>0</v>
      </c>
      <c r="L30" s="117">
        <f t="shared" si="55"/>
        <v>16017</v>
      </c>
      <c r="N30" s="305" t="s">
        <v>26</v>
      </c>
      <c r="O30" s="111" t="s">
        <v>15</v>
      </c>
      <c r="P30" s="112">
        <f t="shared" ref="P30:V30" si="56">SUM(P31:P34)</f>
        <v>91082274</v>
      </c>
      <c r="Q30" s="113">
        <f t="shared" si="56"/>
        <v>15857</v>
      </c>
      <c r="R30" s="114">
        <f t="shared" si="56"/>
        <v>361</v>
      </c>
      <c r="S30" s="115">
        <f t="shared" si="56"/>
        <v>636</v>
      </c>
      <c r="T30" s="115">
        <f t="shared" si="56"/>
        <v>40</v>
      </c>
      <c r="U30" s="116">
        <f t="shared" si="56"/>
        <v>1300</v>
      </c>
      <c r="V30" s="115">
        <f t="shared" si="56"/>
        <v>211</v>
      </c>
      <c r="W30" s="116">
        <f>SUM(W31:W34)</f>
        <v>11660</v>
      </c>
      <c r="X30" s="116">
        <f t="shared" ref="X30:Y30" si="57">SUM(X31:X34)</f>
        <v>0</v>
      </c>
      <c r="Y30" s="117">
        <f t="shared" si="57"/>
        <v>1649</v>
      </c>
      <c r="AA30" s="308" t="s">
        <v>26</v>
      </c>
      <c r="AB30" s="119" t="s">
        <v>15</v>
      </c>
      <c r="AC30" s="148">
        <f>SUM(AC31:AC34)</f>
        <v>400992534</v>
      </c>
      <c r="AD30" s="120">
        <f t="shared" ref="AD30:AI30" si="58">SUM(AD31:AD34)</f>
        <v>47222</v>
      </c>
      <c r="AE30" s="121">
        <f t="shared" si="58"/>
        <v>357</v>
      </c>
      <c r="AF30" s="121">
        <f t="shared" si="58"/>
        <v>616</v>
      </c>
      <c r="AG30" s="121">
        <f t="shared" si="58"/>
        <v>437</v>
      </c>
      <c r="AH30" s="121">
        <f t="shared" si="58"/>
        <v>3580</v>
      </c>
      <c r="AI30" s="121">
        <f t="shared" si="58"/>
        <v>1469</v>
      </c>
      <c r="AJ30" s="121">
        <f>SUM(AJ31:AJ34)</f>
        <v>2956</v>
      </c>
      <c r="AK30" s="121">
        <f t="shared" ref="AK30:AL30" si="59">SUM(AK31:AK34)</f>
        <v>0</v>
      </c>
      <c r="AL30" s="122">
        <f t="shared" si="59"/>
        <v>37807</v>
      </c>
    </row>
    <row r="31" spans="1:38" s="118" customFormat="1" ht="17.25" thickTop="1">
      <c r="A31" s="303"/>
      <c r="B31" s="123" t="s">
        <v>54</v>
      </c>
      <c r="C31" s="124">
        <v>58979368</v>
      </c>
      <c r="D31" s="125">
        <f>SUM(E31:L31)</f>
        <v>21165</v>
      </c>
      <c r="E31" s="126">
        <v>62</v>
      </c>
      <c r="F31" s="127">
        <v>0</v>
      </c>
      <c r="G31" s="127">
        <v>36</v>
      </c>
      <c r="H31" s="127">
        <v>0</v>
      </c>
      <c r="I31" s="127">
        <v>0</v>
      </c>
      <c r="J31" s="127">
        <v>5803</v>
      </c>
      <c r="K31" s="127">
        <v>0</v>
      </c>
      <c r="L31" s="128">
        <v>15264</v>
      </c>
      <c r="N31" s="306"/>
      <c r="O31" s="129" t="s">
        <v>54</v>
      </c>
      <c r="P31" s="124">
        <v>30134737</v>
      </c>
      <c r="Q31" s="125">
        <f>SUM(R31:Y31)</f>
        <v>5008</v>
      </c>
      <c r="R31" s="126">
        <v>22</v>
      </c>
      <c r="S31" s="127">
        <v>40</v>
      </c>
      <c r="T31" s="127">
        <v>22</v>
      </c>
      <c r="U31" s="127">
        <v>0</v>
      </c>
      <c r="V31" s="127">
        <v>1</v>
      </c>
      <c r="W31" s="127">
        <v>4868</v>
      </c>
      <c r="X31" s="127">
        <v>0</v>
      </c>
      <c r="Y31" s="128">
        <v>55</v>
      </c>
      <c r="AA31" s="308"/>
      <c r="AB31" s="130" t="s">
        <v>54</v>
      </c>
      <c r="AC31" s="131">
        <f>AC26+C31-P31</f>
        <v>91361530</v>
      </c>
      <c r="AD31" s="132">
        <f>SUM(AE31:AL31)</f>
        <v>20844</v>
      </c>
      <c r="AE31" s="133">
        <v>122</v>
      </c>
      <c r="AF31" s="133">
        <v>0</v>
      </c>
      <c r="AG31" s="133">
        <v>435</v>
      </c>
      <c r="AH31" s="133">
        <v>1513</v>
      </c>
      <c r="AI31" s="133">
        <v>478</v>
      </c>
      <c r="AJ31" s="133">
        <v>2021</v>
      </c>
      <c r="AK31" s="133">
        <v>0</v>
      </c>
      <c r="AL31" s="141">
        <v>16275</v>
      </c>
    </row>
    <row r="32" spans="1:38" s="118" customFormat="1">
      <c r="A32" s="303"/>
      <c r="B32" s="134" t="s">
        <v>55</v>
      </c>
      <c r="C32" s="135">
        <v>19612235</v>
      </c>
      <c r="D32" s="125">
        <f>SUM(E32:L32)</f>
        <v>3827</v>
      </c>
      <c r="E32" s="137">
        <v>0</v>
      </c>
      <c r="F32" s="138">
        <v>0</v>
      </c>
      <c r="G32" s="138">
        <v>0</v>
      </c>
      <c r="H32" s="138">
        <v>378</v>
      </c>
      <c r="I32" s="138">
        <v>0</v>
      </c>
      <c r="J32" s="138">
        <v>3295</v>
      </c>
      <c r="K32" s="138">
        <v>0</v>
      </c>
      <c r="L32" s="139">
        <v>154</v>
      </c>
      <c r="N32" s="306"/>
      <c r="O32" s="140" t="s">
        <v>55</v>
      </c>
      <c r="P32" s="135">
        <v>10124087</v>
      </c>
      <c r="Q32" s="125">
        <f>SUM(R32:Y32)</f>
        <v>3328</v>
      </c>
      <c r="R32" s="137">
        <v>1</v>
      </c>
      <c r="S32" s="138">
        <v>50</v>
      </c>
      <c r="T32" s="138">
        <v>0</v>
      </c>
      <c r="U32" s="138">
        <v>0</v>
      </c>
      <c r="V32" s="138">
        <v>0</v>
      </c>
      <c r="W32" s="138">
        <v>3275</v>
      </c>
      <c r="X32" s="138">
        <v>0</v>
      </c>
      <c r="Y32" s="139">
        <v>2</v>
      </c>
      <c r="AA32" s="308"/>
      <c r="AB32" s="130" t="s">
        <v>55</v>
      </c>
      <c r="AC32" s="131">
        <f>AC27+C32-P32</f>
        <v>137653718</v>
      </c>
      <c r="AD32" s="132">
        <f>SUM(AE32:AL32)</f>
        <v>3528</v>
      </c>
      <c r="AE32" s="133">
        <f>AE27+E32-R32</f>
        <v>66</v>
      </c>
      <c r="AF32" s="133">
        <f t="shared" ref="AF32:AL33" si="60">AF27+F32-S32</f>
        <v>301</v>
      </c>
      <c r="AG32" s="133">
        <f t="shared" si="60"/>
        <v>0</v>
      </c>
      <c r="AH32" s="133">
        <f t="shared" si="60"/>
        <v>1093</v>
      </c>
      <c r="AI32" s="133">
        <f t="shared" si="60"/>
        <v>312</v>
      </c>
      <c r="AJ32" s="133">
        <f t="shared" si="60"/>
        <v>229</v>
      </c>
      <c r="AK32" s="133">
        <f t="shared" si="60"/>
        <v>0</v>
      </c>
      <c r="AL32" s="141">
        <f t="shared" si="60"/>
        <v>1527</v>
      </c>
    </row>
    <row r="33" spans="1:38" s="118" customFormat="1">
      <c r="A33" s="303"/>
      <c r="B33" s="134" t="s">
        <v>56</v>
      </c>
      <c r="C33" s="135">
        <v>22972724</v>
      </c>
      <c r="D33" s="125">
        <f>SUM(E33:L33)</f>
        <v>1858</v>
      </c>
      <c r="E33" s="137">
        <v>6</v>
      </c>
      <c r="F33" s="138">
        <v>280</v>
      </c>
      <c r="G33" s="138">
        <v>0</v>
      </c>
      <c r="H33" s="138">
        <v>0</v>
      </c>
      <c r="I33" s="138">
        <v>0</v>
      </c>
      <c r="J33" s="138">
        <v>1555</v>
      </c>
      <c r="K33" s="138">
        <v>0</v>
      </c>
      <c r="L33" s="139">
        <v>17</v>
      </c>
      <c r="N33" s="306"/>
      <c r="O33" s="140" t="s">
        <v>56</v>
      </c>
      <c r="P33" s="135">
        <v>24410132</v>
      </c>
      <c r="Q33" s="125">
        <f>SUM(R33:Y33)</f>
        <v>2906</v>
      </c>
      <c r="R33" s="137">
        <v>330</v>
      </c>
      <c r="S33" s="138">
        <v>535</v>
      </c>
      <c r="T33" s="138">
        <v>0</v>
      </c>
      <c r="U33" s="138">
        <v>0</v>
      </c>
      <c r="V33" s="138">
        <v>171</v>
      </c>
      <c r="W33" s="138">
        <v>1865</v>
      </c>
      <c r="X33" s="138">
        <v>0</v>
      </c>
      <c r="Y33" s="139">
        <v>5</v>
      </c>
      <c r="AA33" s="308"/>
      <c r="AB33" s="130" t="s">
        <v>56</v>
      </c>
      <c r="AC33" s="131">
        <f>AC28+C33-P33</f>
        <v>105552621</v>
      </c>
      <c r="AD33" s="132">
        <f>SUM(AE33:AL33)</f>
        <v>9324</v>
      </c>
      <c r="AE33" s="133">
        <f>AE28+E33-R33</f>
        <v>157</v>
      </c>
      <c r="AF33" s="133">
        <f t="shared" si="60"/>
        <v>299</v>
      </c>
      <c r="AG33" s="133">
        <f t="shared" si="60"/>
        <v>0</v>
      </c>
      <c r="AH33" s="133">
        <f t="shared" si="60"/>
        <v>610</v>
      </c>
      <c r="AI33" s="133">
        <f t="shared" si="60"/>
        <v>649</v>
      </c>
      <c r="AJ33" s="133">
        <f t="shared" si="60"/>
        <v>51</v>
      </c>
      <c r="AK33" s="133">
        <f t="shared" si="60"/>
        <v>0</v>
      </c>
      <c r="AL33" s="141">
        <f t="shared" si="60"/>
        <v>7558</v>
      </c>
    </row>
    <row r="34" spans="1:38" s="118" customFormat="1" ht="17.25" thickBot="1">
      <c r="A34" s="303"/>
      <c r="B34" s="142" t="s">
        <v>57</v>
      </c>
      <c r="C34" s="143">
        <v>25355499</v>
      </c>
      <c r="D34" s="136">
        <v>2417</v>
      </c>
      <c r="E34" s="144">
        <v>17</v>
      </c>
      <c r="F34" s="145">
        <v>0</v>
      </c>
      <c r="G34" s="145">
        <v>20</v>
      </c>
      <c r="H34" s="145">
        <v>34</v>
      </c>
      <c r="I34" s="145">
        <v>0</v>
      </c>
      <c r="J34" s="145">
        <v>1764</v>
      </c>
      <c r="K34" s="145">
        <v>0</v>
      </c>
      <c r="L34" s="146">
        <v>582</v>
      </c>
      <c r="N34" s="307"/>
      <c r="O34" s="147" t="s">
        <v>57</v>
      </c>
      <c r="P34" s="143">
        <v>26413318</v>
      </c>
      <c r="Q34" s="136">
        <v>4615</v>
      </c>
      <c r="R34" s="144">
        <v>8</v>
      </c>
      <c r="S34" s="145">
        <v>11</v>
      </c>
      <c r="T34" s="145">
        <v>18</v>
      </c>
      <c r="U34" s="145">
        <v>1300</v>
      </c>
      <c r="V34" s="145">
        <v>39</v>
      </c>
      <c r="W34" s="145">
        <v>1652</v>
      </c>
      <c r="X34" s="145">
        <v>0</v>
      </c>
      <c r="Y34" s="146">
        <v>1587</v>
      </c>
      <c r="AA34" s="308"/>
      <c r="AB34" s="130" t="s">
        <v>57</v>
      </c>
      <c r="AC34" s="131">
        <f>AC29+C34-P34</f>
        <v>66424665</v>
      </c>
      <c r="AD34" s="132">
        <f>SUM(AE34:AL34)</f>
        <v>13526</v>
      </c>
      <c r="AE34" s="133">
        <v>12</v>
      </c>
      <c r="AF34" s="133">
        <v>16</v>
      </c>
      <c r="AG34" s="133">
        <v>2</v>
      </c>
      <c r="AH34" s="133">
        <v>364</v>
      </c>
      <c r="AI34" s="133">
        <v>30</v>
      </c>
      <c r="AJ34" s="133">
        <v>655</v>
      </c>
      <c r="AK34" s="133">
        <v>0</v>
      </c>
      <c r="AL34" s="141">
        <v>12447</v>
      </c>
    </row>
    <row r="35" spans="1:38" s="118" customFormat="1" ht="18" thickTop="1" thickBot="1">
      <c r="A35" s="302" t="s">
        <v>27</v>
      </c>
      <c r="B35" s="111" t="s">
        <v>15</v>
      </c>
      <c r="C35" s="112">
        <f t="shared" ref="C35:L35" si="61">SUM(C36:C39)</f>
        <v>370500286</v>
      </c>
      <c r="D35" s="113">
        <f t="shared" si="61"/>
        <v>12402</v>
      </c>
      <c r="E35" s="114">
        <f t="shared" si="61"/>
        <v>50</v>
      </c>
      <c r="F35" s="115">
        <f t="shared" si="61"/>
        <v>15</v>
      </c>
      <c r="G35" s="115">
        <f t="shared" si="61"/>
        <v>161</v>
      </c>
      <c r="H35" s="116">
        <f t="shared" si="61"/>
        <v>0</v>
      </c>
      <c r="I35" s="115">
        <f t="shared" si="61"/>
        <v>287</v>
      </c>
      <c r="J35" s="116">
        <f>SUM(J36:J39)</f>
        <v>10845</v>
      </c>
      <c r="K35" s="116">
        <f t="shared" si="61"/>
        <v>0</v>
      </c>
      <c r="L35" s="117">
        <f t="shared" si="61"/>
        <v>1044</v>
      </c>
      <c r="N35" s="305" t="s">
        <v>27</v>
      </c>
      <c r="O35" s="111" t="s">
        <v>15</v>
      </c>
      <c r="P35" s="112">
        <f t="shared" ref="P35:V35" si="62">SUM(P36:P39)</f>
        <v>410208803</v>
      </c>
      <c r="Q35" s="113">
        <f t="shared" si="62"/>
        <v>31580</v>
      </c>
      <c r="R35" s="114">
        <f t="shared" si="62"/>
        <v>120</v>
      </c>
      <c r="S35" s="115">
        <f t="shared" si="62"/>
        <v>338</v>
      </c>
      <c r="T35" s="115">
        <f t="shared" si="62"/>
        <v>163</v>
      </c>
      <c r="U35" s="116">
        <f t="shared" si="62"/>
        <v>634</v>
      </c>
      <c r="V35" s="115">
        <f t="shared" si="62"/>
        <v>536</v>
      </c>
      <c r="W35" s="116">
        <f>SUM(W36:W39)</f>
        <v>12222</v>
      </c>
      <c r="X35" s="116">
        <f t="shared" ref="X35:Y35" si="63">SUM(X36:X39)</f>
        <v>0</v>
      </c>
      <c r="Y35" s="117">
        <f t="shared" si="63"/>
        <v>17567</v>
      </c>
      <c r="AA35" s="308" t="s">
        <v>27</v>
      </c>
      <c r="AB35" s="119" t="s">
        <v>15</v>
      </c>
      <c r="AC35" s="148">
        <f>SUM(AC36:AC39)</f>
        <v>361284017</v>
      </c>
      <c r="AD35" s="120">
        <f t="shared" ref="AD35:AI35" si="64">SUM(AD36:AD39)</f>
        <v>28044</v>
      </c>
      <c r="AE35" s="121">
        <f t="shared" si="64"/>
        <v>287</v>
      </c>
      <c r="AF35" s="121">
        <f t="shared" si="64"/>
        <v>293</v>
      </c>
      <c r="AG35" s="121">
        <f t="shared" si="64"/>
        <v>435</v>
      </c>
      <c r="AH35" s="121">
        <f t="shared" si="64"/>
        <v>2946</v>
      </c>
      <c r="AI35" s="121">
        <f t="shared" si="64"/>
        <v>1220</v>
      </c>
      <c r="AJ35" s="121">
        <f>SUM(AJ36:AJ39)</f>
        <v>1579</v>
      </c>
      <c r="AK35" s="121">
        <f t="shared" ref="AK35:AL35" si="65">SUM(AK36:AK39)</f>
        <v>0</v>
      </c>
      <c r="AL35" s="122">
        <f t="shared" si="65"/>
        <v>21284</v>
      </c>
    </row>
    <row r="36" spans="1:38" s="118" customFormat="1" ht="17.25" thickTop="1">
      <c r="A36" s="303"/>
      <c r="B36" s="123" t="s">
        <v>54</v>
      </c>
      <c r="C36" s="124">
        <v>325675928</v>
      </c>
      <c r="D36" s="125">
        <f>SUM(E36:L36)</f>
        <v>5443</v>
      </c>
      <c r="E36" s="126">
        <v>18</v>
      </c>
      <c r="F36" s="127">
        <v>0</v>
      </c>
      <c r="G36" s="127">
        <v>161</v>
      </c>
      <c r="H36" s="127">
        <v>0</v>
      </c>
      <c r="I36" s="127">
        <v>241</v>
      </c>
      <c r="J36" s="127">
        <v>4477</v>
      </c>
      <c r="K36" s="127">
        <v>0</v>
      </c>
      <c r="L36" s="128">
        <v>546</v>
      </c>
      <c r="N36" s="306"/>
      <c r="O36" s="129" t="s">
        <v>54</v>
      </c>
      <c r="P36" s="124">
        <v>262567477</v>
      </c>
      <c r="Q36" s="125">
        <f>SUM(R36:Y36)</f>
        <v>11620</v>
      </c>
      <c r="R36" s="126">
        <v>19</v>
      </c>
      <c r="S36" s="127">
        <v>0</v>
      </c>
      <c r="T36" s="127">
        <v>161</v>
      </c>
      <c r="U36" s="127">
        <v>0</v>
      </c>
      <c r="V36" s="127">
        <v>284</v>
      </c>
      <c r="W36" s="127">
        <v>5964</v>
      </c>
      <c r="X36" s="127">
        <v>0</v>
      </c>
      <c r="Y36" s="128">
        <v>5192</v>
      </c>
      <c r="AA36" s="308"/>
      <c r="AB36" s="130" t="s">
        <v>54</v>
      </c>
      <c r="AC36" s="131">
        <f>AC31+C36-P36</f>
        <v>154469981</v>
      </c>
      <c r="AD36" s="132">
        <f>SUM(AE36:AL36)</f>
        <v>14667</v>
      </c>
      <c r="AE36" s="133">
        <v>121</v>
      </c>
      <c r="AF36" s="133">
        <v>0</v>
      </c>
      <c r="AG36" s="133">
        <v>435</v>
      </c>
      <c r="AH36" s="133">
        <v>1513</v>
      </c>
      <c r="AI36" s="133">
        <v>435</v>
      </c>
      <c r="AJ36" s="133">
        <v>534</v>
      </c>
      <c r="AK36" s="133">
        <v>0</v>
      </c>
      <c r="AL36" s="141">
        <v>11629</v>
      </c>
    </row>
    <row r="37" spans="1:38" s="118" customFormat="1">
      <c r="A37" s="303"/>
      <c r="B37" s="134" t="s">
        <v>55</v>
      </c>
      <c r="C37" s="135">
        <v>10211572</v>
      </c>
      <c r="D37" s="125">
        <f>SUM(E37:L37)</f>
        <v>2979</v>
      </c>
      <c r="E37" s="137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2979</v>
      </c>
      <c r="K37" s="138">
        <v>0</v>
      </c>
      <c r="L37" s="139">
        <v>0</v>
      </c>
      <c r="N37" s="306"/>
      <c r="O37" s="140" t="s">
        <v>55</v>
      </c>
      <c r="P37" s="135">
        <v>12937426</v>
      </c>
      <c r="Q37" s="125">
        <f>SUM(R37:Y37)</f>
        <v>3704</v>
      </c>
      <c r="R37" s="137">
        <v>64</v>
      </c>
      <c r="S37" s="138">
        <v>301</v>
      </c>
      <c r="T37" s="138">
        <v>0</v>
      </c>
      <c r="U37" s="138">
        <v>0</v>
      </c>
      <c r="V37" s="138">
        <v>200</v>
      </c>
      <c r="W37" s="138">
        <v>3025</v>
      </c>
      <c r="X37" s="138">
        <v>0</v>
      </c>
      <c r="Y37" s="139">
        <v>114</v>
      </c>
      <c r="AA37" s="308"/>
      <c r="AB37" s="130" t="s">
        <v>55</v>
      </c>
      <c r="AC37" s="131">
        <f>AC32+C37-P37</f>
        <v>134927864</v>
      </c>
      <c r="AD37" s="132">
        <f>SUM(AE37:AL37)</f>
        <v>2803</v>
      </c>
      <c r="AE37" s="133">
        <f>AE32+E37-R37</f>
        <v>2</v>
      </c>
      <c r="AF37" s="133">
        <f t="shared" ref="AF37:AL37" si="66">AF32+F37-S37</f>
        <v>0</v>
      </c>
      <c r="AG37" s="133">
        <f t="shared" si="66"/>
        <v>0</v>
      </c>
      <c r="AH37" s="133">
        <f t="shared" si="66"/>
        <v>1093</v>
      </c>
      <c r="AI37" s="133">
        <f t="shared" si="66"/>
        <v>112</v>
      </c>
      <c r="AJ37" s="133">
        <f t="shared" si="66"/>
        <v>183</v>
      </c>
      <c r="AK37" s="133">
        <f t="shared" si="66"/>
        <v>0</v>
      </c>
      <c r="AL37" s="141">
        <f t="shared" si="66"/>
        <v>1413</v>
      </c>
    </row>
    <row r="38" spans="1:38" s="118" customFormat="1">
      <c r="A38" s="303"/>
      <c r="B38" s="134" t="s">
        <v>56</v>
      </c>
      <c r="C38" s="299">
        <v>21888833</v>
      </c>
      <c r="D38" s="298">
        <f>SUM(E38:L38)</f>
        <v>3040</v>
      </c>
      <c r="E38" s="295">
        <v>17</v>
      </c>
      <c r="F38" s="138">
        <v>0</v>
      </c>
      <c r="G38" s="138">
        <v>0</v>
      </c>
      <c r="H38" s="138">
        <v>0</v>
      </c>
      <c r="I38" s="138">
        <v>30</v>
      </c>
      <c r="J38" s="297">
        <v>2700</v>
      </c>
      <c r="K38" s="138">
        <v>0</v>
      </c>
      <c r="L38" s="296">
        <v>293</v>
      </c>
      <c r="N38" s="306"/>
      <c r="O38" s="140" t="s">
        <v>56</v>
      </c>
      <c r="P38" s="299">
        <v>103675581</v>
      </c>
      <c r="Q38" s="136">
        <f>SUM(R38:Y38)</f>
        <v>10593</v>
      </c>
      <c r="R38" s="137">
        <v>23</v>
      </c>
      <c r="S38" s="138">
        <v>22</v>
      </c>
      <c r="T38" s="138">
        <v>0</v>
      </c>
      <c r="U38" s="138">
        <v>610</v>
      </c>
      <c r="V38" s="138">
        <v>40</v>
      </c>
      <c r="W38" s="297">
        <v>2153</v>
      </c>
      <c r="X38" s="138">
        <v>0</v>
      </c>
      <c r="Y38" s="296">
        <v>7745</v>
      </c>
      <c r="AA38" s="308"/>
      <c r="AB38" s="130" t="s">
        <v>56</v>
      </c>
      <c r="AC38" s="131">
        <f>AC33+C38-P38</f>
        <v>23765873</v>
      </c>
      <c r="AD38" s="132">
        <f>SUM(AE38:AL38)</f>
        <v>1771</v>
      </c>
      <c r="AE38" s="133">
        <f>AE33+E38-R38</f>
        <v>151</v>
      </c>
      <c r="AF38" s="133">
        <f>AF33+F38-S38</f>
        <v>277</v>
      </c>
      <c r="AG38" s="133">
        <f t="shared" ref="AG38:AL38" si="67">AG33+G38-T38</f>
        <v>0</v>
      </c>
      <c r="AH38" s="133">
        <f t="shared" si="67"/>
        <v>0</v>
      </c>
      <c r="AI38" s="133">
        <f t="shared" si="67"/>
        <v>639</v>
      </c>
      <c r="AJ38" s="133">
        <f t="shared" si="67"/>
        <v>598</v>
      </c>
      <c r="AK38" s="133">
        <f t="shared" si="67"/>
        <v>0</v>
      </c>
      <c r="AL38" s="133">
        <f t="shared" si="67"/>
        <v>106</v>
      </c>
    </row>
    <row r="39" spans="1:38" s="118" customFormat="1" ht="17.25" thickBot="1">
      <c r="A39" s="304"/>
      <c r="B39" s="142" t="s">
        <v>57</v>
      </c>
      <c r="C39" s="143">
        <v>12723953</v>
      </c>
      <c r="D39" s="136">
        <f>SUM(E39:L39)</f>
        <v>940</v>
      </c>
      <c r="E39" s="144">
        <v>15</v>
      </c>
      <c r="F39" s="145">
        <v>15</v>
      </c>
      <c r="G39" s="145">
        <v>0</v>
      </c>
      <c r="H39" s="145">
        <v>0</v>
      </c>
      <c r="I39" s="145">
        <v>16</v>
      </c>
      <c r="J39" s="145">
        <v>689</v>
      </c>
      <c r="K39" s="145">
        <v>0</v>
      </c>
      <c r="L39" s="146">
        <v>205</v>
      </c>
      <c r="N39" s="307"/>
      <c r="O39" s="147" t="s">
        <v>57</v>
      </c>
      <c r="P39" s="143">
        <v>31028319</v>
      </c>
      <c r="Q39" s="136">
        <f>SUM(R39:Y39)</f>
        <v>5663</v>
      </c>
      <c r="R39" s="144">
        <v>14</v>
      </c>
      <c r="S39" s="145">
        <v>15</v>
      </c>
      <c r="T39" s="145">
        <v>2</v>
      </c>
      <c r="U39" s="145">
        <v>24</v>
      </c>
      <c r="V39" s="145">
        <v>12</v>
      </c>
      <c r="W39" s="145">
        <v>1080</v>
      </c>
      <c r="X39" s="145">
        <v>0</v>
      </c>
      <c r="Y39" s="146">
        <v>4516</v>
      </c>
      <c r="AA39" s="308"/>
      <c r="AB39" s="130" t="s">
        <v>57</v>
      </c>
      <c r="AC39" s="131">
        <f>AC34+C39-P39</f>
        <v>48120299</v>
      </c>
      <c r="AD39" s="132">
        <f>SUM(AE39:AL39)</f>
        <v>8803</v>
      </c>
      <c r="AE39" s="133">
        <v>13</v>
      </c>
      <c r="AF39" s="133">
        <v>16</v>
      </c>
      <c r="AG39" s="133">
        <v>0</v>
      </c>
      <c r="AH39" s="133">
        <v>340</v>
      </c>
      <c r="AI39" s="133">
        <v>34</v>
      </c>
      <c r="AJ39" s="133">
        <v>264</v>
      </c>
      <c r="AK39" s="133">
        <v>0</v>
      </c>
      <c r="AL39" s="141">
        <v>8136</v>
      </c>
    </row>
    <row r="40" spans="1:38" s="118" customFormat="1" ht="18" thickTop="1" thickBot="1">
      <c r="A40" s="302" t="s">
        <v>19</v>
      </c>
      <c r="B40" s="111" t="s">
        <v>15</v>
      </c>
      <c r="C40" s="149">
        <f t="shared" ref="C40:L40" si="68">SUM(C41:C44)</f>
        <v>25317920</v>
      </c>
      <c r="D40" s="150">
        <f t="shared" si="68"/>
        <v>7197</v>
      </c>
      <c r="E40" s="151">
        <f t="shared" si="68"/>
        <v>22</v>
      </c>
      <c r="F40" s="152">
        <f t="shared" si="68"/>
        <v>0</v>
      </c>
      <c r="G40" s="152">
        <f t="shared" si="68"/>
        <v>0</v>
      </c>
      <c r="H40" s="153">
        <f t="shared" si="68"/>
        <v>4494</v>
      </c>
      <c r="I40" s="152">
        <f t="shared" si="68"/>
        <v>0</v>
      </c>
      <c r="J40" s="153">
        <f>SUM(J41:J44)</f>
        <v>2651</v>
      </c>
      <c r="K40" s="153">
        <f t="shared" si="68"/>
        <v>0</v>
      </c>
      <c r="L40" s="154">
        <f t="shared" si="68"/>
        <v>30</v>
      </c>
      <c r="N40" s="305" t="s">
        <v>19</v>
      </c>
      <c r="O40" s="111" t="s">
        <v>15</v>
      </c>
      <c r="P40" s="149">
        <f t="shared" ref="P40:V40" si="69">SUM(P41:P44)</f>
        <v>18239023</v>
      </c>
      <c r="Q40" s="150">
        <f t="shared" si="69"/>
        <v>2765</v>
      </c>
      <c r="R40" s="151">
        <f t="shared" si="69"/>
        <v>6</v>
      </c>
      <c r="S40" s="152">
        <f t="shared" si="69"/>
        <v>22</v>
      </c>
      <c r="T40" s="152">
        <f t="shared" si="69"/>
        <v>0</v>
      </c>
      <c r="U40" s="153">
        <f t="shared" si="69"/>
        <v>0</v>
      </c>
      <c r="V40" s="152">
        <f t="shared" si="69"/>
        <v>191</v>
      </c>
      <c r="W40" s="153">
        <f>SUM(W41:W44)</f>
        <v>2534</v>
      </c>
      <c r="X40" s="153">
        <f t="shared" ref="X40:Y40" si="70">SUM(X41:X44)</f>
        <v>0</v>
      </c>
      <c r="Y40" s="154">
        <f t="shared" si="70"/>
        <v>12</v>
      </c>
      <c r="AA40" s="308" t="s">
        <v>19</v>
      </c>
      <c r="AB40" s="119" t="s">
        <v>15</v>
      </c>
      <c r="AC40" s="148">
        <f>SUM(AC41:AC44)</f>
        <v>368362914</v>
      </c>
      <c r="AD40" s="155">
        <f t="shared" ref="AD40:AI40" si="71">SUM(AD41:AD44)</f>
        <v>6203</v>
      </c>
      <c r="AE40" s="156">
        <f t="shared" si="71"/>
        <v>167</v>
      </c>
      <c r="AF40" s="156">
        <f t="shared" si="71"/>
        <v>255</v>
      </c>
      <c r="AG40" s="156">
        <f t="shared" si="71"/>
        <v>0</v>
      </c>
      <c r="AH40" s="156">
        <f t="shared" si="71"/>
        <v>4494</v>
      </c>
      <c r="AI40" s="156">
        <f t="shared" si="71"/>
        <v>448</v>
      </c>
      <c r="AJ40" s="156">
        <f>SUM(AJ41:AJ44)</f>
        <v>715</v>
      </c>
      <c r="AK40" s="156">
        <f t="shared" ref="AK40:AL40" si="72">SUM(AK41:AK44)</f>
        <v>0</v>
      </c>
      <c r="AL40" s="157">
        <f t="shared" si="72"/>
        <v>124</v>
      </c>
    </row>
    <row r="41" spans="1:38" s="118" customFormat="1" ht="17.25" thickTop="1">
      <c r="A41" s="303"/>
      <c r="B41" s="123" t="s">
        <v>54</v>
      </c>
      <c r="C41" s="124"/>
      <c r="D41" s="125">
        <f>SUM(E41:L41)</f>
        <v>0</v>
      </c>
      <c r="E41" s="126"/>
      <c r="F41" s="127"/>
      <c r="G41" s="127"/>
      <c r="H41" s="127"/>
      <c r="I41" s="127"/>
      <c r="J41" s="127"/>
      <c r="K41" s="127"/>
      <c r="L41" s="128"/>
      <c r="N41" s="306"/>
      <c r="O41" s="129" t="s">
        <v>54</v>
      </c>
      <c r="P41" s="124"/>
      <c r="Q41" s="125">
        <f>SUM(R41:Y41)</f>
        <v>0</v>
      </c>
      <c r="R41" s="126"/>
      <c r="S41" s="127"/>
      <c r="T41" s="127"/>
      <c r="U41" s="127"/>
      <c r="V41" s="127"/>
      <c r="W41" s="127"/>
      <c r="X41" s="127"/>
      <c r="Y41" s="128"/>
      <c r="AA41" s="308"/>
      <c r="AB41" s="130" t="s">
        <v>54</v>
      </c>
      <c r="AC41" s="131">
        <f>AC36+C41-P41</f>
        <v>154469981</v>
      </c>
      <c r="AD41" s="132">
        <f>SUM(AE41:AL41)</f>
        <v>0</v>
      </c>
      <c r="AE41" s="133"/>
      <c r="AF41" s="133"/>
      <c r="AG41" s="133"/>
      <c r="AH41" s="133"/>
      <c r="AI41" s="133"/>
      <c r="AJ41" s="133"/>
      <c r="AK41" s="133"/>
      <c r="AL41" s="141"/>
    </row>
    <row r="42" spans="1:38" s="118" customFormat="1">
      <c r="A42" s="303"/>
      <c r="B42" s="134" t="s">
        <v>55</v>
      </c>
      <c r="C42" s="135"/>
      <c r="D42" s="125">
        <f>SUM(E42:L42)</f>
        <v>0</v>
      </c>
      <c r="E42" s="137"/>
      <c r="F42" s="138"/>
      <c r="G42" s="138"/>
      <c r="H42" s="138"/>
      <c r="I42" s="138"/>
      <c r="J42" s="138"/>
      <c r="K42" s="138"/>
      <c r="L42" s="139"/>
      <c r="N42" s="306"/>
      <c r="O42" s="140" t="s">
        <v>55</v>
      </c>
      <c r="P42" s="135"/>
      <c r="Q42" s="125">
        <f>SUM(R42:Y42)</f>
        <v>0</v>
      </c>
      <c r="R42" s="137"/>
      <c r="S42" s="138"/>
      <c r="T42" s="138"/>
      <c r="U42" s="138"/>
      <c r="V42" s="138"/>
      <c r="W42" s="138"/>
      <c r="X42" s="138"/>
      <c r="Y42" s="139"/>
      <c r="AA42" s="308"/>
      <c r="AB42" s="130" t="s">
        <v>55</v>
      </c>
      <c r="AC42" s="131">
        <f>AC37+C42-P42</f>
        <v>134927864</v>
      </c>
      <c r="AD42" s="132">
        <f>SUM(AE42:AL42)</f>
        <v>0</v>
      </c>
      <c r="AE42" s="133"/>
      <c r="AF42" s="133"/>
      <c r="AG42" s="133"/>
      <c r="AH42" s="133"/>
      <c r="AI42" s="133"/>
      <c r="AJ42" s="133"/>
      <c r="AK42" s="133"/>
      <c r="AL42" s="141"/>
    </row>
    <row r="43" spans="1:38" s="118" customFormat="1">
      <c r="A43" s="303"/>
      <c r="B43" s="134" t="s">
        <v>56</v>
      </c>
      <c r="C43" s="135">
        <v>25317920</v>
      </c>
      <c r="D43" s="125">
        <f>SUM(E43:L43)</f>
        <v>7197</v>
      </c>
      <c r="E43" s="137">
        <v>22</v>
      </c>
      <c r="F43" s="138">
        <v>0</v>
      </c>
      <c r="G43" s="138">
        <v>0</v>
      </c>
      <c r="H43" s="138">
        <v>4494</v>
      </c>
      <c r="I43" s="138">
        <v>0</v>
      </c>
      <c r="J43" s="138">
        <v>2651</v>
      </c>
      <c r="K43" s="138">
        <v>0</v>
      </c>
      <c r="L43" s="139">
        <v>30</v>
      </c>
      <c r="N43" s="306"/>
      <c r="O43" s="140" t="s">
        <v>56</v>
      </c>
      <c r="P43" s="135">
        <v>18239023</v>
      </c>
      <c r="Q43" s="125">
        <f>SUM(R43:Y43)</f>
        <v>2765</v>
      </c>
      <c r="R43" s="137">
        <v>6</v>
      </c>
      <c r="S43" s="138">
        <v>22</v>
      </c>
      <c r="T43" s="138">
        <v>0</v>
      </c>
      <c r="U43" s="138">
        <v>0</v>
      </c>
      <c r="V43" s="138">
        <v>191</v>
      </c>
      <c r="W43" s="138">
        <v>2534</v>
      </c>
      <c r="X43" s="138">
        <v>0</v>
      </c>
      <c r="Y43" s="139">
        <v>12</v>
      </c>
      <c r="AA43" s="308"/>
      <c r="AB43" s="130" t="s">
        <v>56</v>
      </c>
      <c r="AC43" s="131">
        <f>AC38+C43-P43</f>
        <v>30844770</v>
      </c>
      <c r="AD43" s="132">
        <f>SUM(AE43:AL43)</f>
        <v>6203</v>
      </c>
      <c r="AE43" s="133">
        <f>AE38+E43-R43</f>
        <v>167</v>
      </c>
      <c r="AF43" s="133">
        <f t="shared" ref="AF43:AK43" si="73">AF38+F43-S43</f>
        <v>255</v>
      </c>
      <c r="AG43" s="133">
        <f t="shared" si="73"/>
        <v>0</v>
      </c>
      <c r="AH43" s="133">
        <f t="shared" si="73"/>
        <v>4494</v>
      </c>
      <c r="AI43" s="133">
        <f t="shared" si="73"/>
        <v>448</v>
      </c>
      <c r="AJ43" s="133">
        <f t="shared" si="73"/>
        <v>715</v>
      </c>
      <c r="AK43" s="133">
        <f t="shared" si="73"/>
        <v>0</v>
      </c>
      <c r="AL43" s="133">
        <f>AL38+L43-Y43</f>
        <v>124</v>
      </c>
    </row>
    <row r="44" spans="1:38" s="118" customFormat="1" ht="17.25" thickBot="1">
      <c r="A44" s="304"/>
      <c r="B44" s="142" t="s">
        <v>57</v>
      </c>
      <c r="C44" s="143"/>
      <c r="D44" s="300">
        <f>SUM(E44:L44)</f>
        <v>0</v>
      </c>
      <c r="E44" s="144"/>
      <c r="F44" s="145"/>
      <c r="G44" s="145"/>
      <c r="H44" s="145"/>
      <c r="I44" s="145"/>
      <c r="J44" s="145"/>
      <c r="K44" s="145"/>
      <c r="L44" s="146"/>
      <c r="N44" s="307"/>
      <c r="O44" s="147" t="s">
        <v>57</v>
      </c>
      <c r="P44" s="143"/>
      <c r="Q44" s="300">
        <f>SUM(R44:Y44)</f>
        <v>0</v>
      </c>
      <c r="R44" s="144"/>
      <c r="S44" s="145"/>
      <c r="T44" s="145"/>
      <c r="U44" s="145"/>
      <c r="V44" s="145"/>
      <c r="W44" s="145"/>
      <c r="X44" s="145"/>
      <c r="Y44" s="146"/>
      <c r="AA44" s="308"/>
      <c r="AB44" s="130" t="s">
        <v>57</v>
      </c>
      <c r="AC44" s="131">
        <f>AC39+C44-P44</f>
        <v>48120299</v>
      </c>
      <c r="AD44" s="132">
        <f>SUM(AE44:AL44)</f>
        <v>0</v>
      </c>
      <c r="AE44" s="133"/>
      <c r="AF44" s="133"/>
      <c r="AG44" s="133"/>
      <c r="AH44" s="133"/>
      <c r="AI44" s="133"/>
      <c r="AJ44" s="133"/>
      <c r="AK44" s="133"/>
      <c r="AL44" s="141"/>
    </row>
    <row r="45" spans="1:38" s="118" customFormat="1" ht="18" hidden="1" thickTop="1" thickBot="1">
      <c r="A45" s="302" t="s">
        <v>20</v>
      </c>
      <c r="B45" s="111" t="s">
        <v>15</v>
      </c>
      <c r="C45" s="112">
        <f t="shared" ref="C45:L45" si="74">SUM(C46:C49)</f>
        <v>0</v>
      </c>
      <c r="D45" s="113">
        <f t="shared" si="74"/>
        <v>0</v>
      </c>
      <c r="E45" s="114">
        <f t="shared" si="74"/>
        <v>0</v>
      </c>
      <c r="F45" s="115">
        <f t="shared" si="74"/>
        <v>0</v>
      </c>
      <c r="G45" s="115">
        <f t="shared" si="74"/>
        <v>0</v>
      </c>
      <c r="H45" s="116">
        <f t="shared" si="74"/>
        <v>0</v>
      </c>
      <c r="I45" s="115">
        <f t="shared" si="74"/>
        <v>0</v>
      </c>
      <c r="J45" s="116">
        <f>SUM(J46:J49)</f>
        <v>0</v>
      </c>
      <c r="K45" s="116">
        <f t="shared" si="74"/>
        <v>0</v>
      </c>
      <c r="L45" s="117">
        <f t="shared" si="74"/>
        <v>0</v>
      </c>
      <c r="N45" s="305" t="s">
        <v>20</v>
      </c>
      <c r="O45" s="111" t="s">
        <v>15</v>
      </c>
      <c r="P45" s="112">
        <f t="shared" ref="P45:V45" si="75">SUM(P46:P49)</f>
        <v>0</v>
      </c>
      <c r="Q45" s="113">
        <f t="shared" si="75"/>
        <v>0</v>
      </c>
      <c r="R45" s="114">
        <f t="shared" si="75"/>
        <v>0</v>
      </c>
      <c r="S45" s="115">
        <f t="shared" si="75"/>
        <v>0</v>
      </c>
      <c r="T45" s="115">
        <f t="shared" si="75"/>
        <v>0</v>
      </c>
      <c r="U45" s="116">
        <f t="shared" si="75"/>
        <v>0</v>
      </c>
      <c r="V45" s="115">
        <f t="shared" si="75"/>
        <v>0</v>
      </c>
      <c r="W45" s="116">
        <f>SUM(W46:W49)</f>
        <v>0</v>
      </c>
      <c r="X45" s="116">
        <f t="shared" ref="X45:Y45" si="76">SUM(X46:X49)</f>
        <v>0</v>
      </c>
      <c r="Y45" s="117">
        <f t="shared" si="76"/>
        <v>0</v>
      </c>
      <c r="AA45" s="308" t="s">
        <v>20</v>
      </c>
      <c r="AB45" s="119" t="s">
        <v>15</v>
      </c>
      <c r="AC45" s="148">
        <f>SUM(AC46:AC49)</f>
        <v>368362914</v>
      </c>
      <c r="AD45" s="120">
        <f t="shared" ref="AD45:AI45" si="77">SUM(AD46:AD49)</f>
        <v>0</v>
      </c>
      <c r="AE45" s="121">
        <f t="shared" si="77"/>
        <v>0</v>
      </c>
      <c r="AF45" s="121">
        <f t="shared" si="77"/>
        <v>0</v>
      </c>
      <c r="AG45" s="121">
        <f t="shared" si="77"/>
        <v>0</v>
      </c>
      <c r="AH45" s="121">
        <f t="shared" si="77"/>
        <v>0</v>
      </c>
      <c r="AI45" s="121">
        <f t="shared" si="77"/>
        <v>0</v>
      </c>
      <c r="AJ45" s="121">
        <f>SUM(AJ46:AJ49)</f>
        <v>0</v>
      </c>
      <c r="AK45" s="121">
        <f t="shared" ref="AK45:AL45" si="78">SUM(AK46:AK49)</f>
        <v>0</v>
      </c>
      <c r="AL45" s="122">
        <f t="shared" si="78"/>
        <v>0</v>
      </c>
    </row>
    <row r="46" spans="1:38" s="118" customFormat="1" ht="17.25" hidden="1" thickTop="1">
      <c r="A46" s="303"/>
      <c r="B46" s="123" t="s">
        <v>54</v>
      </c>
      <c r="C46" s="124"/>
      <c r="D46" s="125">
        <f>SUM(E46:L46)</f>
        <v>0</v>
      </c>
      <c r="E46" s="126"/>
      <c r="F46" s="127"/>
      <c r="G46" s="127"/>
      <c r="H46" s="127"/>
      <c r="I46" s="127"/>
      <c r="J46" s="127"/>
      <c r="K46" s="127"/>
      <c r="L46" s="128"/>
      <c r="N46" s="306"/>
      <c r="O46" s="129" t="s">
        <v>54</v>
      </c>
      <c r="P46" s="124"/>
      <c r="Q46" s="125">
        <f>SUM(R46:Y46)</f>
        <v>0</v>
      </c>
      <c r="R46" s="126"/>
      <c r="S46" s="127"/>
      <c r="T46" s="127"/>
      <c r="U46" s="127"/>
      <c r="V46" s="127"/>
      <c r="W46" s="127"/>
      <c r="X46" s="127"/>
      <c r="Y46" s="128"/>
      <c r="AA46" s="308"/>
      <c r="AB46" s="130" t="s">
        <v>54</v>
      </c>
      <c r="AC46" s="131">
        <f>AC41+C46-P46</f>
        <v>154469981</v>
      </c>
      <c r="AD46" s="132">
        <f>SUM(AE46:AL46)</f>
        <v>0</v>
      </c>
      <c r="AE46" s="133"/>
      <c r="AF46" s="133"/>
      <c r="AG46" s="133"/>
      <c r="AH46" s="133"/>
      <c r="AI46" s="133"/>
      <c r="AJ46" s="133"/>
      <c r="AK46" s="133"/>
      <c r="AL46" s="141"/>
    </row>
    <row r="47" spans="1:38" s="118" customFormat="1" hidden="1">
      <c r="A47" s="303"/>
      <c r="B47" s="134" t="s">
        <v>55</v>
      </c>
      <c r="C47" s="135"/>
      <c r="D47" s="125">
        <f>SUM(E47:L47)</f>
        <v>0</v>
      </c>
      <c r="E47" s="137"/>
      <c r="F47" s="138"/>
      <c r="G47" s="138"/>
      <c r="H47" s="138"/>
      <c r="I47" s="138"/>
      <c r="J47" s="138"/>
      <c r="K47" s="138"/>
      <c r="L47" s="139"/>
      <c r="N47" s="306"/>
      <c r="O47" s="140" t="s">
        <v>55</v>
      </c>
      <c r="P47" s="135"/>
      <c r="Q47" s="125">
        <f>SUM(R47:Y47)</f>
        <v>0</v>
      </c>
      <c r="R47" s="137"/>
      <c r="S47" s="138"/>
      <c r="T47" s="138"/>
      <c r="U47" s="138"/>
      <c r="V47" s="138"/>
      <c r="W47" s="138"/>
      <c r="X47" s="138"/>
      <c r="Y47" s="139"/>
      <c r="AA47" s="308"/>
      <c r="AB47" s="130" t="s">
        <v>55</v>
      </c>
      <c r="AC47" s="131">
        <f>AC42+C47-P47</f>
        <v>134927864</v>
      </c>
      <c r="AD47" s="132">
        <f>SUM(AE47:AL47)</f>
        <v>0</v>
      </c>
      <c r="AE47" s="133"/>
      <c r="AF47" s="133"/>
      <c r="AG47" s="133"/>
      <c r="AH47" s="133"/>
      <c r="AI47" s="133"/>
      <c r="AJ47" s="133"/>
      <c r="AK47" s="133"/>
      <c r="AL47" s="141"/>
    </row>
    <row r="48" spans="1:38" s="118" customFormat="1" hidden="1">
      <c r="A48" s="303"/>
      <c r="B48" s="134" t="s">
        <v>56</v>
      </c>
      <c r="C48" s="135"/>
      <c r="D48" s="136">
        <f>SUM(E48:L48)</f>
        <v>0</v>
      </c>
      <c r="E48" s="137"/>
      <c r="F48" s="138"/>
      <c r="G48" s="138"/>
      <c r="H48" s="138"/>
      <c r="I48" s="138"/>
      <c r="J48" s="138"/>
      <c r="K48" s="138"/>
      <c r="L48" s="139"/>
      <c r="N48" s="306"/>
      <c r="O48" s="140" t="s">
        <v>56</v>
      </c>
      <c r="P48" s="135"/>
      <c r="Q48" s="136">
        <f>SUM(R48:Y48)</f>
        <v>0</v>
      </c>
      <c r="R48" s="137"/>
      <c r="S48" s="138"/>
      <c r="T48" s="138"/>
      <c r="U48" s="138"/>
      <c r="V48" s="138"/>
      <c r="W48" s="138"/>
      <c r="X48" s="138"/>
      <c r="Y48" s="139"/>
      <c r="AA48" s="308"/>
      <c r="AB48" s="130" t="s">
        <v>56</v>
      </c>
      <c r="AC48" s="131">
        <f>AC43+C48-P48</f>
        <v>30844770</v>
      </c>
      <c r="AD48" s="132">
        <f>SUM(AE48:AL48)</f>
        <v>0</v>
      </c>
      <c r="AE48" s="133"/>
      <c r="AF48" s="133"/>
      <c r="AG48" s="133"/>
      <c r="AH48" s="133"/>
      <c r="AI48" s="133"/>
      <c r="AJ48" s="133"/>
      <c r="AK48" s="133"/>
      <c r="AL48" s="141"/>
    </row>
    <row r="49" spans="1:38" s="118" customFormat="1" ht="17.25" hidden="1" thickBot="1">
      <c r="A49" s="304"/>
      <c r="B49" s="142" t="s">
        <v>57</v>
      </c>
      <c r="C49" s="143"/>
      <c r="D49" s="136">
        <f>SUM(E49:L49)</f>
        <v>0</v>
      </c>
      <c r="E49" s="144"/>
      <c r="F49" s="145"/>
      <c r="G49" s="145"/>
      <c r="H49" s="145"/>
      <c r="I49" s="145"/>
      <c r="J49" s="145"/>
      <c r="K49" s="145"/>
      <c r="L49" s="146"/>
      <c r="N49" s="307"/>
      <c r="O49" s="147" t="s">
        <v>57</v>
      </c>
      <c r="P49" s="143"/>
      <c r="Q49" s="136">
        <f>SUM(R49:Y49)</f>
        <v>0</v>
      </c>
      <c r="R49" s="144"/>
      <c r="S49" s="145"/>
      <c r="T49" s="145"/>
      <c r="U49" s="145"/>
      <c r="V49" s="145"/>
      <c r="W49" s="145"/>
      <c r="X49" s="145"/>
      <c r="Y49" s="146"/>
      <c r="AA49" s="308"/>
      <c r="AB49" s="130" t="s">
        <v>57</v>
      </c>
      <c r="AC49" s="131">
        <f>AC44+C49-P49</f>
        <v>48120299</v>
      </c>
      <c r="AD49" s="132">
        <f>SUM(AE49:AL49)</f>
        <v>0</v>
      </c>
      <c r="AE49" s="133"/>
      <c r="AF49" s="133"/>
      <c r="AG49" s="133"/>
      <c r="AH49" s="133"/>
      <c r="AI49" s="133"/>
      <c r="AJ49" s="133"/>
      <c r="AK49" s="133"/>
      <c r="AL49" s="141"/>
    </row>
    <row r="50" spans="1:38" s="118" customFormat="1" ht="18" hidden="1" thickTop="1" thickBot="1">
      <c r="A50" s="302" t="s">
        <v>21</v>
      </c>
      <c r="B50" s="111" t="s">
        <v>15</v>
      </c>
      <c r="C50" s="149">
        <f t="shared" ref="C50:L50" si="79">SUM(C51:C54)</f>
        <v>0</v>
      </c>
      <c r="D50" s="150">
        <f t="shared" si="79"/>
        <v>0</v>
      </c>
      <c r="E50" s="151">
        <f t="shared" si="79"/>
        <v>0</v>
      </c>
      <c r="F50" s="152">
        <f t="shared" si="79"/>
        <v>0</v>
      </c>
      <c r="G50" s="152">
        <f t="shared" si="79"/>
        <v>0</v>
      </c>
      <c r="H50" s="153">
        <f t="shared" si="79"/>
        <v>0</v>
      </c>
      <c r="I50" s="152">
        <f t="shared" si="79"/>
        <v>0</v>
      </c>
      <c r="J50" s="153">
        <f>SUM(J51:J54)</f>
        <v>0</v>
      </c>
      <c r="K50" s="153">
        <f t="shared" si="79"/>
        <v>0</v>
      </c>
      <c r="L50" s="154">
        <f t="shared" si="79"/>
        <v>0</v>
      </c>
      <c r="N50" s="305" t="s">
        <v>21</v>
      </c>
      <c r="O50" s="111" t="s">
        <v>15</v>
      </c>
      <c r="P50" s="149">
        <f t="shared" ref="P50:V50" si="80">SUM(P51:P54)</f>
        <v>0</v>
      </c>
      <c r="Q50" s="150">
        <f t="shared" si="80"/>
        <v>0</v>
      </c>
      <c r="R50" s="151">
        <f t="shared" si="80"/>
        <v>0</v>
      </c>
      <c r="S50" s="152">
        <f t="shared" si="80"/>
        <v>0</v>
      </c>
      <c r="T50" s="152">
        <f t="shared" si="80"/>
        <v>0</v>
      </c>
      <c r="U50" s="153">
        <f t="shared" si="80"/>
        <v>0</v>
      </c>
      <c r="V50" s="152">
        <f t="shared" si="80"/>
        <v>0</v>
      </c>
      <c r="W50" s="153">
        <f>SUM(W51:W54)</f>
        <v>0</v>
      </c>
      <c r="X50" s="153">
        <f t="shared" ref="X50:Y50" si="81">SUM(X51:X54)</f>
        <v>0</v>
      </c>
      <c r="Y50" s="154">
        <f t="shared" si="81"/>
        <v>0</v>
      </c>
      <c r="AA50" s="308" t="s">
        <v>21</v>
      </c>
      <c r="AB50" s="119" t="s">
        <v>15</v>
      </c>
      <c r="AC50" s="148">
        <f>SUM(AC51:AC54)</f>
        <v>368362914</v>
      </c>
      <c r="AD50" s="155">
        <f t="shared" ref="AD50:AI50" si="82">SUM(AD51:AD54)</f>
        <v>0</v>
      </c>
      <c r="AE50" s="156">
        <f t="shared" si="82"/>
        <v>0</v>
      </c>
      <c r="AF50" s="156">
        <f t="shared" si="82"/>
        <v>0</v>
      </c>
      <c r="AG50" s="156">
        <f t="shared" si="82"/>
        <v>0</v>
      </c>
      <c r="AH50" s="156">
        <f t="shared" si="82"/>
        <v>0</v>
      </c>
      <c r="AI50" s="156">
        <f t="shared" si="82"/>
        <v>0</v>
      </c>
      <c r="AJ50" s="156">
        <f>SUM(AJ51:AJ54)</f>
        <v>0</v>
      </c>
      <c r="AK50" s="156">
        <f t="shared" ref="AK50:AL50" si="83">SUM(AK51:AK54)</f>
        <v>0</v>
      </c>
      <c r="AL50" s="157">
        <f t="shared" si="83"/>
        <v>0</v>
      </c>
    </row>
    <row r="51" spans="1:38" s="118" customFormat="1" ht="17.25" hidden="1" thickTop="1">
      <c r="A51" s="303"/>
      <c r="B51" s="123" t="s">
        <v>54</v>
      </c>
      <c r="C51" s="124"/>
      <c r="D51" s="125">
        <f>SUM(E51:L51)</f>
        <v>0</v>
      </c>
      <c r="E51" s="126"/>
      <c r="F51" s="127"/>
      <c r="G51" s="127"/>
      <c r="H51" s="127"/>
      <c r="I51" s="127"/>
      <c r="J51" s="127"/>
      <c r="K51" s="127"/>
      <c r="L51" s="128"/>
      <c r="N51" s="306"/>
      <c r="O51" s="129" t="s">
        <v>54</v>
      </c>
      <c r="P51" s="124"/>
      <c r="Q51" s="125">
        <f>SUM(R51:Y51)</f>
        <v>0</v>
      </c>
      <c r="R51" s="126"/>
      <c r="S51" s="127"/>
      <c r="T51" s="127"/>
      <c r="U51" s="127"/>
      <c r="V51" s="127"/>
      <c r="W51" s="127"/>
      <c r="X51" s="127"/>
      <c r="Y51" s="128"/>
      <c r="AA51" s="308"/>
      <c r="AB51" s="130" t="s">
        <v>54</v>
      </c>
      <c r="AC51" s="131">
        <f>AC46+C51-P51</f>
        <v>154469981</v>
      </c>
      <c r="AD51" s="132">
        <f>SUM(AE51:AL51)</f>
        <v>0</v>
      </c>
      <c r="AE51" s="133"/>
      <c r="AF51" s="133"/>
      <c r="AG51" s="133"/>
      <c r="AH51" s="133"/>
      <c r="AI51" s="133"/>
      <c r="AJ51" s="133"/>
      <c r="AK51" s="133"/>
      <c r="AL51" s="141"/>
    </row>
    <row r="52" spans="1:38" s="118" customFormat="1" hidden="1">
      <c r="A52" s="303"/>
      <c r="B52" s="134" t="s">
        <v>55</v>
      </c>
      <c r="C52" s="135"/>
      <c r="D52" s="125">
        <f>SUM(E52:L52)</f>
        <v>0</v>
      </c>
      <c r="E52" s="138"/>
      <c r="F52" s="138"/>
      <c r="G52" s="138"/>
      <c r="H52" s="138"/>
      <c r="I52" s="138"/>
      <c r="J52" s="138"/>
      <c r="K52" s="138"/>
      <c r="L52" s="139"/>
      <c r="N52" s="306"/>
      <c r="O52" s="140" t="s">
        <v>55</v>
      </c>
      <c r="P52" s="135"/>
      <c r="Q52" s="125">
        <f>SUM(R52:Y52)</f>
        <v>0</v>
      </c>
      <c r="R52" s="138"/>
      <c r="S52" s="138"/>
      <c r="T52" s="138"/>
      <c r="U52" s="138"/>
      <c r="V52" s="138"/>
      <c r="W52" s="138"/>
      <c r="X52" s="138"/>
      <c r="Y52" s="139"/>
      <c r="AA52" s="308"/>
      <c r="AB52" s="130" t="s">
        <v>55</v>
      </c>
      <c r="AC52" s="131">
        <f>AC47+C52-P52</f>
        <v>134927864</v>
      </c>
      <c r="AD52" s="132">
        <f>SUM(AE52:AL52)</f>
        <v>0</v>
      </c>
      <c r="AE52" s="133"/>
      <c r="AF52" s="133"/>
      <c r="AG52" s="133"/>
      <c r="AH52" s="133"/>
      <c r="AI52" s="133"/>
      <c r="AJ52" s="133"/>
      <c r="AK52" s="133"/>
      <c r="AL52" s="141"/>
    </row>
    <row r="53" spans="1:38" s="118" customFormat="1" hidden="1">
      <c r="A53" s="303"/>
      <c r="B53" s="134" t="s">
        <v>56</v>
      </c>
      <c r="C53" s="135"/>
      <c r="D53" s="125">
        <f>SUM(E53:L53)</f>
        <v>0</v>
      </c>
      <c r="E53" s="137"/>
      <c r="F53" s="138"/>
      <c r="G53" s="138"/>
      <c r="H53" s="138"/>
      <c r="I53" s="138"/>
      <c r="J53" s="138"/>
      <c r="K53" s="138"/>
      <c r="L53" s="139"/>
      <c r="N53" s="306"/>
      <c r="O53" s="140" t="s">
        <v>56</v>
      </c>
      <c r="P53" s="135"/>
      <c r="Q53" s="125">
        <f>SUM(R53:Y53)</f>
        <v>0</v>
      </c>
      <c r="R53" s="137"/>
      <c r="S53" s="138"/>
      <c r="T53" s="138"/>
      <c r="U53" s="138"/>
      <c r="V53" s="138"/>
      <c r="W53" s="138"/>
      <c r="X53" s="138"/>
      <c r="Y53" s="139"/>
      <c r="AA53" s="308"/>
      <c r="AB53" s="130" t="s">
        <v>56</v>
      </c>
      <c r="AC53" s="131">
        <f>AC48+C53-P53</f>
        <v>30844770</v>
      </c>
      <c r="AD53" s="132">
        <f>SUM(AE53:AL53)</f>
        <v>0</v>
      </c>
      <c r="AE53" s="133"/>
      <c r="AF53" s="133"/>
      <c r="AG53" s="133"/>
      <c r="AH53" s="133"/>
      <c r="AI53" s="133"/>
      <c r="AJ53" s="133"/>
      <c r="AK53" s="133"/>
      <c r="AL53" s="141"/>
    </row>
    <row r="54" spans="1:38" s="118" customFormat="1" ht="17.25" hidden="1" thickBot="1">
      <c r="A54" s="304"/>
      <c r="B54" s="142" t="s">
        <v>57</v>
      </c>
      <c r="C54" s="143"/>
      <c r="D54" s="136">
        <f>SUM(E54:L54)</f>
        <v>0</v>
      </c>
      <c r="E54" s="144"/>
      <c r="F54" s="145"/>
      <c r="G54" s="145"/>
      <c r="H54" s="145"/>
      <c r="I54" s="145"/>
      <c r="J54" s="145"/>
      <c r="K54" s="145"/>
      <c r="L54" s="146"/>
      <c r="N54" s="307"/>
      <c r="O54" s="147" t="s">
        <v>57</v>
      </c>
      <c r="P54" s="143"/>
      <c r="Q54" s="136">
        <f>SUM(R54:Y54)</f>
        <v>0</v>
      </c>
      <c r="R54" s="144"/>
      <c r="S54" s="145"/>
      <c r="T54" s="145"/>
      <c r="U54" s="145"/>
      <c r="V54" s="145"/>
      <c r="W54" s="145"/>
      <c r="X54" s="145"/>
      <c r="Y54" s="146"/>
      <c r="AA54" s="308"/>
      <c r="AB54" s="130" t="s">
        <v>57</v>
      </c>
      <c r="AC54" s="131">
        <f>AC49+C54-P54</f>
        <v>48120299</v>
      </c>
      <c r="AD54" s="132">
        <f>SUM(AE54:AL54)</f>
        <v>0</v>
      </c>
      <c r="AE54" s="133"/>
      <c r="AF54" s="133"/>
      <c r="AG54" s="133"/>
      <c r="AH54" s="133"/>
      <c r="AI54" s="133"/>
      <c r="AJ54" s="133"/>
      <c r="AK54" s="133"/>
      <c r="AL54" s="141"/>
    </row>
    <row r="55" spans="1:38" s="118" customFormat="1" ht="18" hidden="1" thickTop="1" thickBot="1">
      <c r="A55" s="302" t="s">
        <v>22</v>
      </c>
      <c r="B55" s="111" t="s">
        <v>15</v>
      </c>
      <c r="C55" s="112">
        <f t="shared" ref="C55:L55" si="84">SUM(C56:C59)</f>
        <v>0</v>
      </c>
      <c r="D55" s="113">
        <f t="shared" si="84"/>
        <v>0</v>
      </c>
      <c r="E55" s="114">
        <f t="shared" si="84"/>
        <v>0</v>
      </c>
      <c r="F55" s="115">
        <f t="shared" si="84"/>
        <v>0</v>
      </c>
      <c r="G55" s="115">
        <f t="shared" si="84"/>
        <v>0</v>
      </c>
      <c r="H55" s="116">
        <f t="shared" si="84"/>
        <v>0</v>
      </c>
      <c r="I55" s="115">
        <f t="shared" si="84"/>
        <v>0</v>
      </c>
      <c r="J55" s="116">
        <f>SUM(J56:J59)</f>
        <v>0</v>
      </c>
      <c r="K55" s="116">
        <f t="shared" si="84"/>
        <v>0</v>
      </c>
      <c r="L55" s="117">
        <f t="shared" si="84"/>
        <v>0</v>
      </c>
      <c r="N55" s="305" t="s">
        <v>22</v>
      </c>
      <c r="O55" s="111" t="s">
        <v>15</v>
      </c>
      <c r="P55" s="112">
        <f t="shared" ref="P55:V55" si="85">SUM(P56:P59)</f>
        <v>0</v>
      </c>
      <c r="Q55" s="113">
        <f t="shared" si="85"/>
        <v>0</v>
      </c>
      <c r="R55" s="114">
        <f t="shared" si="85"/>
        <v>0</v>
      </c>
      <c r="S55" s="115">
        <f t="shared" si="85"/>
        <v>0</v>
      </c>
      <c r="T55" s="115">
        <f t="shared" si="85"/>
        <v>0</v>
      </c>
      <c r="U55" s="116">
        <f t="shared" si="85"/>
        <v>0</v>
      </c>
      <c r="V55" s="115">
        <f t="shared" si="85"/>
        <v>0</v>
      </c>
      <c r="W55" s="116">
        <f>SUM(W56:W59)</f>
        <v>0</v>
      </c>
      <c r="X55" s="116">
        <f t="shared" ref="X55:Y55" si="86">SUM(X56:X59)</f>
        <v>0</v>
      </c>
      <c r="Y55" s="117">
        <f t="shared" si="86"/>
        <v>0</v>
      </c>
      <c r="AA55" s="308" t="s">
        <v>22</v>
      </c>
      <c r="AB55" s="119" t="s">
        <v>15</v>
      </c>
      <c r="AC55" s="148">
        <f>SUM(AC56:AC59)</f>
        <v>368362914</v>
      </c>
      <c r="AD55" s="120">
        <f t="shared" ref="AD55:AI55" si="87">SUM(AD56:AD59)</f>
        <v>0</v>
      </c>
      <c r="AE55" s="121">
        <f t="shared" si="87"/>
        <v>0</v>
      </c>
      <c r="AF55" s="121">
        <f t="shared" si="87"/>
        <v>0</v>
      </c>
      <c r="AG55" s="121">
        <f t="shared" si="87"/>
        <v>0</v>
      </c>
      <c r="AH55" s="121">
        <f t="shared" si="87"/>
        <v>0</v>
      </c>
      <c r="AI55" s="121">
        <f t="shared" si="87"/>
        <v>0</v>
      </c>
      <c r="AJ55" s="121">
        <f>SUM(AJ56:AJ59)</f>
        <v>0</v>
      </c>
      <c r="AK55" s="121">
        <f t="shared" ref="AK55:AL55" si="88">SUM(AK56:AK59)</f>
        <v>0</v>
      </c>
      <c r="AL55" s="122">
        <f t="shared" si="88"/>
        <v>0</v>
      </c>
    </row>
    <row r="56" spans="1:38" s="118" customFormat="1" ht="17.25" hidden="1" thickTop="1">
      <c r="A56" s="303"/>
      <c r="B56" s="123" t="s">
        <v>54</v>
      </c>
      <c r="C56" s="158"/>
      <c r="D56" s="125">
        <f>SUM(E56:L56)</f>
        <v>0</v>
      </c>
      <c r="E56" s="126"/>
      <c r="F56" s="127"/>
      <c r="G56" s="127"/>
      <c r="H56" s="138"/>
      <c r="I56" s="138"/>
      <c r="J56" s="127"/>
      <c r="K56" s="138"/>
      <c r="L56" s="128"/>
      <c r="N56" s="306"/>
      <c r="O56" s="129" t="s">
        <v>54</v>
      </c>
      <c r="P56" s="158"/>
      <c r="Q56" s="125">
        <f>SUM(R56:Y56)</f>
        <v>0</v>
      </c>
      <c r="R56" s="126"/>
      <c r="S56" s="127"/>
      <c r="T56" s="127"/>
      <c r="U56" s="138"/>
      <c r="V56" s="138"/>
      <c r="W56" s="127"/>
      <c r="X56" s="138"/>
      <c r="Y56" s="128"/>
      <c r="AA56" s="308"/>
      <c r="AB56" s="130" t="s">
        <v>54</v>
      </c>
      <c r="AC56" s="131">
        <f>AC51+C56-P56</f>
        <v>154469981</v>
      </c>
      <c r="AD56" s="132">
        <f>SUM(AE56:AL56)</f>
        <v>0</v>
      </c>
      <c r="AE56" s="133"/>
      <c r="AF56" s="133"/>
      <c r="AG56" s="133"/>
      <c r="AH56" s="133"/>
      <c r="AI56" s="133"/>
      <c r="AJ56" s="133"/>
      <c r="AK56" s="133"/>
      <c r="AL56" s="141"/>
    </row>
    <row r="57" spans="1:38" s="118" customFormat="1" hidden="1">
      <c r="A57" s="303"/>
      <c r="B57" s="134" t="s">
        <v>55</v>
      </c>
      <c r="C57" s="135"/>
      <c r="D57" s="125">
        <f>SUM(E57:L57)</f>
        <v>0</v>
      </c>
      <c r="E57" s="137"/>
      <c r="F57" s="138"/>
      <c r="G57" s="138"/>
      <c r="H57" s="138"/>
      <c r="I57" s="138"/>
      <c r="J57" s="138"/>
      <c r="K57" s="138"/>
      <c r="L57" s="139"/>
      <c r="N57" s="306"/>
      <c r="O57" s="140" t="s">
        <v>55</v>
      </c>
      <c r="P57" s="135"/>
      <c r="Q57" s="125">
        <f>SUM(R57:Y57)</f>
        <v>0</v>
      </c>
      <c r="R57" s="137"/>
      <c r="S57" s="138"/>
      <c r="T57" s="138"/>
      <c r="U57" s="138"/>
      <c r="V57" s="138"/>
      <c r="W57" s="138"/>
      <c r="X57" s="138"/>
      <c r="Y57" s="139"/>
      <c r="AA57" s="308"/>
      <c r="AB57" s="130" t="s">
        <v>55</v>
      </c>
      <c r="AC57" s="131">
        <f>AC52+C57-P57</f>
        <v>134927864</v>
      </c>
      <c r="AD57" s="132">
        <f>SUM(AE57:AL57)</f>
        <v>0</v>
      </c>
      <c r="AE57" s="133"/>
      <c r="AF57" s="133"/>
      <c r="AG57" s="133"/>
      <c r="AH57" s="133"/>
      <c r="AI57" s="133"/>
      <c r="AJ57" s="133"/>
      <c r="AK57" s="133"/>
      <c r="AL57" s="141"/>
    </row>
    <row r="58" spans="1:38" s="118" customFormat="1" hidden="1">
      <c r="A58" s="303"/>
      <c r="B58" s="134" t="s">
        <v>56</v>
      </c>
      <c r="C58" s="135"/>
      <c r="D58" s="136">
        <f>SUM(E58:L58)</f>
        <v>0</v>
      </c>
      <c r="E58" s="137"/>
      <c r="F58" s="138"/>
      <c r="G58" s="138"/>
      <c r="H58" s="138"/>
      <c r="I58" s="138"/>
      <c r="J58" s="138"/>
      <c r="K58" s="138"/>
      <c r="L58" s="139"/>
      <c r="N58" s="306"/>
      <c r="O58" s="140" t="s">
        <v>56</v>
      </c>
      <c r="P58" s="135"/>
      <c r="Q58" s="136">
        <f>SUM(R58:Y58)</f>
        <v>0</v>
      </c>
      <c r="R58" s="137"/>
      <c r="S58" s="138"/>
      <c r="T58" s="138"/>
      <c r="U58" s="138"/>
      <c r="V58" s="138"/>
      <c r="W58" s="138"/>
      <c r="X58" s="138"/>
      <c r="Y58" s="139"/>
      <c r="AA58" s="308"/>
      <c r="AB58" s="130" t="s">
        <v>56</v>
      </c>
      <c r="AC58" s="131">
        <f>AC53+C58-P58</f>
        <v>30844770</v>
      </c>
      <c r="AD58" s="132">
        <f>SUM(AE58:AL58)</f>
        <v>0</v>
      </c>
      <c r="AE58" s="133"/>
      <c r="AF58" s="133"/>
      <c r="AG58" s="133"/>
      <c r="AH58" s="133"/>
      <c r="AI58" s="133"/>
      <c r="AJ58" s="133"/>
      <c r="AK58" s="133"/>
      <c r="AL58" s="141"/>
    </row>
    <row r="59" spans="1:38" s="118" customFormat="1" ht="17.25" hidden="1" thickBot="1">
      <c r="A59" s="304"/>
      <c r="B59" s="142" t="s">
        <v>57</v>
      </c>
      <c r="C59" s="143"/>
      <c r="D59" s="136">
        <f>SUM(E59:L59)</f>
        <v>0</v>
      </c>
      <c r="E59" s="144"/>
      <c r="F59" s="145"/>
      <c r="G59" s="145"/>
      <c r="H59" s="145"/>
      <c r="I59" s="145"/>
      <c r="J59" s="145"/>
      <c r="K59" s="145"/>
      <c r="L59" s="146"/>
      <c r="N59" s="307"/>
      <c r="O59" s="147" t="s">
        <v>57</v>
      </c>
      <c r="P59" s="143"/>
      <c r="Q59" s="136">
        <f>SUM(R59:Y59)</f>
        <v>0</v>
      </c>
      <c r="R59" s="144"/>
      <c r="S59" s="145"/>
      <c r="T59" s="145"/>
      <c r="U59" s="145"/>
      <c r="V59" s="145"/>
      <c r="W59" s="145"/>
      <c r="X59" s="145"/>
      <c r="Y59" s="146"/>
      <c r="AA59" s="308"/>
      <c r="AB59" s="130" t="s">
        <v>57</v>
      </c>
      <c r="AC59" s="131">
        <f>AC54+C59-P59</f>
        <v>48120299</v>
      </c>
      <c r="AD59" s="132">
        <f>SUM(AE59:AL59)</f>
        <v>0</v>
      </c>
      <c r="AE59" s="133"/>
      <c r="AF59" s="133"/>
      <c r="AG59" s="133"/>
      <c r="AH59" s="133"/>
      <c r="AI59" s="133"/>
      <c r="AJ59" s="133"/>
      <c r="AK59" s="133"/>
      <c r="AL59" s="141"/>
    </row>
    <row r="60" spans="1:38" s="118" customFormat="1" ht="18" hidden="1" thickTop="1" thickBot="1">
      <c r="A60" s="302" t="s">
        <v>23</v>
      </c>
      <c r="B60" s="111" t="s">
        <v>15</v>
      </c>
      <c r="C60" s="112">
        <f t="shared" ref="C60:L60" si="89">SUM(C61:C64)</f>
        <v>0</v>
      </c>
      <c r="D60" s="113">
        <f t="shared" si="89"/>
        <v>0</v>
      </c>
      <c r="E60" s="114">
        <f t="shared" si="89"/>
        <v>0</v>
      </c>
      <c r="F60" s="115">
        <f t="shared" si="89"/>
        <v>0</v>
      </c>
      <c r="G60" s="115">
        <f t="shared" si="89"/>
        <v>0</v>
      </c>
      <c r="H60" s="116">
        <f t="shared" si="89"/>
        <v>0</v>
      </c>
      <c r="I60" s="115">
        <f t="shared" si="89"/>
        <v>0</v>
      </c>
      <c r="J60" s="116">
        <f>SUM(J61:J64)</f>
        <v>0</v>
      </c>
      <c r="K60" s="116">
        <f t="shared" si="89"/>
        <v>0</v>
      </c>
      <c r="L60" s="117">
        <f t="shared" si="89"/>
        <v>0</v>
      </c>
      <c r="N60" s="305" t="s">
        <v>23</v>
      </c>
      <c r="O60" s="111" t="s">
        <v>15</v>
      </c>
      <c r="P60" s="112">
        <f t="shared" ref="P60:V60" si="90">SUM(P61:P64)</f>
        <v>0</v>
      </c>
      <c r="Q60" s="113">
        <f t="shared" si="90"/>
        <v>0</v>
      </c>
      <c r="R60" s="114">
        <f t="shared" si="90"/>
        <v>0</v>
      </c>
      <c r="S60" s="115">
        <f t="shared" si="90"/>
        <v>0</v>
      </c>
      <c r="T60" s="115">
        <f t="shared" si="90"/>
        <v>0</v>
      </c>
      <c r="U60" s="116">
        <f t="shared" si="90"/>
        <v>0</v>
      </c>
      <c r="V60" s="115">
        <f t="shared" si="90"/>
        <v>0</v>
      </c>
      <c r="W60" s="116">
        <f>SUM(W61:W64)</f>
        <v>0</v>
      </c>
      <c r="X60" s="116">
        <f t="shared" ref="X60:Y60" si="91">SUM(X61:X64)</f>
        <v>0</v>
      </c>
      <c r="Y60" s="117">
        <f t="shared" si="91"/>
        <v>0</v>
      </c>
      <c r="AA60" s="308" t="s">
        <v>23</v>
      </c>
      <c r="AB60" s="119" t="s">
        <v>15</v>
      </c>
      <c r="AC60" s="148">
        <f>SUM(AC61:AC64)</f>
        <v>368362914</v>
      </c>
      <c r="AD60" s="120">
        <f t="shared" ref="AD60:AI60" si="92">SUM(AD61:AD64)</f>
        <v>0</v>
      </c>
      <c r="AE60" s="121">
        <f t="shared" si="92"/>
        <v>0</v>
      </c>
      <c r="AF60" s="121">
        <f t="shared" si="92"/>
        <v>0</v>
      </c>
      <c r="AG60" s="121">
        <f t="shared" si="92"/>
        <v>0</v>
      </c>
      <c r="AH60" s="121">
        <f t="shared" si="92"/>
        <v>0</v>
      </c>
      <c r="AI60" s="121">
        <f t="shared" si="92"/>
        <v>0</v>
      </c>
      <c r="AJ60" s="121">
        <f>SUM(AJ61:AJ64)</f>
        <v>0</v>
      </c>
      <c r="AK60" s="121">
        <f t="shared" ref="AK60:AL60" si="93">SUM(AK61:AK64)</f>
        <v>0</v>
      </c>
      <c r="AL60" s="122">
        <f t="shared" si="93"/>
        <v>0</v>
      </c>
    </row>
    <row r="61" spans="1:38" s="118" customFormat="1" ht="17.25" hidden="1" thickTop="1">
      <c r="A61" s="303"/>
      <c r="B61" s="123" t="s">
        <v>54</v>
      </c>
      <c r="C61" s="124"/>
      <c r="D61" s="125">
        <f>SUM(E61:L61)</f>
        <v>0</v>
      </c>
      <c r="E61" s="126"/>
      <c r="F61" s="127"/>
      <c r="G61" s="127"/>
      <c r="H61" s="127"/>
      <c r="I61" s="127"/>
      <c r="J61" s="127"/>
      <c r="K61" s="127"/>
      <c r="L61" s="128"/>
      <c r="N61" s="306"/>
      <c r="O61" s="129" t="s">
        <v>54</v>
      </c>
      <c r="P61" s="124"/>
      <c r="Q61" s="125">
        <f>SUM(R61:Y61)</f>
        <v>0</v>
      </c>
      <c r="R61" s="126"/>
      <c r="S61" s="127"/>
      <c r="T61" s="127"/>
      <c r="U61" s="127"/>
      <c r="V61" s="127"/>
      <c r="W61" s="127"/>
      <c r="X61" s="127"/>
      <c r="Y61" s="128"/>
      <c r="AA61" s="308"/>
      <c r="AB61" s="130" t="s">
        <v>54</v>
      </c>
      <c r="AC61" s="131">
        <f>AC56+C61-P61</f>
        <v>154469981</v>
      </c>
      <c r="AD61" s="132">
        <f>SUM(AE61:AL61)</f>
        <v>0</v>
      </c>
      <c r="AE61" s="133"/>
      <c r="AF61" s="133"/>
      <c r="AG61" s="133"/>
      <c r="AH61" s="133"/>
      <c r="AI61" s="133"/>
      <c r="AJ61" s="133"/>
      <c r="AK61" s="133"/>
      <c r="AL61" s="141"/>
    </row>
    <row r="62" spans="1:38" s="118" customFormat="1" hidden="1">
      <c r="A62" s="303"/>
      <c r="B62" s="134" t="s">
        <v>55</v>
      </c>
      <c r="C62" s="135"/>
      <c r="D62" s="136">
        <f>SUM(E62:L62)</f>
        <v>0</v>
      </c>
      <c r="E62" s="137"/>
      <c r="F62" s="138"/>
      <c r="G62" s="138"/>
      <c r="H62" s="138"/>
      <c r="I62" s="138"/>
      <c r="J62" s="138"/>
      <c r="K62" s="138"/>
      <c r="L62" s="139"/>
      <c r="N62" s="306"/>
      <c r="O62" s="140" t="s">
        <v>55</v>
      </c>
      <c r="P62" s="135"/>
      <c r="Q62" s="136">
        <f>SUM(R62:Y62)</f>
        <v>0</v>
      </c>
      <c r="R62" s="137"/>
      <c r="S62" s="138"/>
      <c r="T62" s="138"/>
      <c r="U62" s="138"/>
      <c r="V62" s="138"/>
      <c r="W62" s="138"/>
      <c r="X62" s="138"/>
      <c r="Y62" s="139"/>
      <c r="AA62" s="308"/>
      <c r="AB62" s="130" t="s">
        <v>55</v>
      </c>
      <c r="AC62" s="131">
        <f>AC57+C62-P62</f>
        <v>134927864</v>
      </c>
      <c r="AD62" s="132">
        <f>SUM(AE62:AL62)</f>
        <v>0</v>
      </c>
      <c r="AE62" s="133"/>
      <c r="AF62" s="133"/>
      <c r="AG62" s="133"/>
      <c r="AH62" s="133"/>
      <c r="AI62" s="133"/>
      <c r="AJ62" s="133"/>
      <c r="AK62" s="133"/>
      <c r="AL62" s="141"/>
    </row>
    <row r="63" spans="1:38" s="118" customFormat="1" hidden="1">
      <c r="A63" s="303"/>
      <c r="B63" s="134" t="s">
        <v>56</v>
      </c>
      <c r="C63" s="135"/>
      <c r="D63" s="125">
        <f>SUM(E63:L63)</f>
        <v>0</v>
      </c>
      <c r="E63" s="137"/>
      <c r="F63" s="138"/>
      <c r="G63" s="138"/>
      <c r="H63" s="138"/>
      <c r="I63" s="138"/>
      <c r="J63" s="138"/>
      <c r="K63" s="138"/>
      <c r="L63" s="139"/>
      <c r="N63" s="306"/>
      <c r="O63" s="140" t="s">
        <v>56</v>
      </c>
      <c r="P63" s="135"/>
      <c r="Q63" s="125">
        <f>SUM(R63:Y63)</f>
        <v>0</v>
      </c>
      <c r="R63" s="137"/>
      <c r="S63" s="138"/>
      <c r="T63" s="138"/>
      <c r="U63" s="138"/>
      <c r="V63" s="138"/>
      <c r="W63" s="138"/>
      <c r="X63" s="138"/>
      <c r="Y63" s="139"/>
      <c r="AA63" s="308"/>
      <c r="AB63" s="130" t="s">
        <v>56</v>
      </c>
      <c r="AC63" s="131">
        <f>AC58+C63-P63</f>
        <v>30844770</v>
      </c>
      <c r="AD63" s="132">
        <f>SUM(AE63:AL63)</f>
        <v>0</v>
      </c>
      <c r="AE63" s="133"/>
      <c r="AF63" s="133"/>
      <c r="AG63" s="133"/>
      <c r="AH63" s="133"/>
      <c r="AI63" s="133"/>
      <c r="AJ63" s="133"/>
      <c r="AK63" s="133"/>
      <c r="AL63" s="141"/>
    </row>
    <row r="64" spans="1:38" s="118" customFormat="1" ht="17.25" hidden="1" thickBot="1">
      <c r="A64" s="304"/>
      <c r="B64" s="142" t="s">
        <v>57</v>
      </c>
      <c r="C64" s="143"/>
      <c r="D64" s="136">
        <f>SUM(E64:L64)</f>
        <v>0</v>
      </c>
      <c r="E64" s="144"/>
      <c r="F64" s="145"/>
      <c r="G64" s="145"/>
      <c r="H64" s="145"/>
      <c r="I64" s="145"/>
      <c r="J64" s="145"/>
      <c r="K64" s="145"/>
      <c r="L64" s="146"/>
      <c r="N64" s="307"/>
      <c r="O64" s="147" t="s">
        <v>57</v>
      </c>
      <c r="P64" s="143"/>
      <c r="Q64" s="136">
        <f>SUM(R64:Y64)</f>
        <v>0</v>
      </c>
      <c r="R64" s="144"/>
      <c r="S64" s="145"/>
      <c r="T64" s="145"/>
      <c r="U64" s="145"/>
      <c r="V64" s="145"/>
      <c r="W64" s="145"/>
      <c r="X64" s="145"/>
      <c r="Y64" s="146"/>
      <c r="AA64" s="308"/>
      <c r="AB64" s="130" t="s">
        <v>57</v>
      </c>
      <c r="AC64" s="131">
        <f>AC59+C64-P64</f>
        <v>48120299</v>
      </c>
      <c r="AD64" s="132">
        <f>SUM(AE64:AL64)</f>
        <v>0</v>
      </c>
      <c r="AE64" s="133"/>
      <c r="AF64" s="133"/>
      <c r="AG64" s="133"/>
      <c r="AH64" s="133"/>
      <c r="AI64" s="133"/>
      <c r="AJ64" s="133"/>
      <c r="AK64" s="133"/>
      <c r="AL64" s="141"/>
    </row>
    <row r="65" spans="1:38" s="118" customFormat="1" ht="18" hidden="1" thickTop="1" thickBot="1">
      <c r="A65" s="302" t="s">
        <v>24</v>
      </c>
      <c r="B65" s="111" t="s">
        <v>15</v>
      </c>
      <c r="C65" s="112">
        <f t="shared" ref="C65:E65" si="94">SUM(C66:C69)</f>
        <v>0</v>
      </c>
      <c r="D65" s="113">
        <f t="shared" si="94"/>
        <v>0</v>
      </c>
      <c r="E65" s="114">
        <f t="shared" si="94"/>
        <v>0</v>
      </c>
      <c r="F65" s="115">
        <f>SUM(F66:F69)</f>
        <v>0</v>
      </c>
      <c r="G65" s="115">
        <f t="shared" ref="G65:L65" si="95">SUM(G66:G69)</f>
        <v>0</v>
      </c>
      <c r="H65" s="116">
        <f t="shared" si="95"/>
        <v>0</v>
      </c>
      <c r="I65" s="115">
        <f t="shared" si="95"/>
        <v>0</v>
      </c>
      <c r="J65" s="116">
        <f>SUM(J66:J69)</f>
        <v>0</v>
      </c>
      <c r="K65" s="116">
        <f t="shared" si="95"/>
        <v>0</v>
      </c>
      <c r="L65" s="117">
        <f t="shared" si="95"/>
        <v>0</v>
      </c>
      <c r="N65" s="305" t="s">
        <v>24</v>
      </c>
      <c r="O65" s="111" t="s">
        <v>15</v>
      </c>
      <c r="P65" s="112">
        <f t="shared" ref="P65:R65" si="96">SUM(P66:P69)</f>
        <v>0</v>
      </c>
      <c r="Q65" s="113">
        <f t="shared" si="96"/>
        <v>0</v>
      </c>
      <c r="R65" s="114">
        <f t="shared" si="96"/>
        <v>0</v>
      </c>
      <c r="S65" s="115">
        <f>SUM(S66:S69)</f>
        <v>0</v>
      </c>
      <c r="T65" s="115">
        <f t="shared" ref="T65:V65" si="97">SUM(T66:T69)</f>
        <v>0</v>
      </c>
      <c r="U65" s="116">
        <f t="shared" si="97"/>
        <v>0</v>
      </c>
      <c r="V65" s="115">
        <f t="shared" si="97"/>
        <v>0</v>
      </c>
      <c r="W65" s="116">
        <f>SUM(W66:W69)</f>
        <v>0</v>
      </c>
      <c r="X65" s="116">
        <f t="shared" ref="X65:Y65" si="98">SUM(X66:X69)</f>
        <v>0</v>
      </c>
      <c r="Y65" s="117">
        <f t="shared" si="98"/>
        <v>0</v>
      </c>
      <c r="AA65" s="308" t="s">
        <v>24</v>
      </c>
      <c r="AB65" s="119" t="s">
        <v>15</v>
      </c>
      <c r="AC65" s="148">
        <f>SUM(AC66:AC69)</f>
        <v>368362914</v>
      </c>
      <c r="AD65" s="120">
        <f t="shared" ref="AD65:AE65" si="99">SUM(AD66:AD69)</f>
        <v>0</v>
      </c>
      <c r="AE65" s="121">
        <f t="shared" si="99"/>
        <v>0</v>
      </c>
      <c r="AF65" s="121">
        <f>SUM(AF66:AF69)</f>
        <v>0</v>
      </c>
      <c r="AG65" s="121">
        <f t="shared" ref="AG65:AI65" si="100">SUM(AG66:AG69)</f>
        <v>0</v>
      </c>
      <c r="AH65" s="121">
        <f t="shared" si="100"/>
        <v>0</v>
      </c>
      <c r="AI65" s="121">
        <f t="shared" si="100"/>
        <v>0</v>
      </c>
      <c r="AJ65" s="121">
        <f>SUM(AJ66:AJ69)</f>
        <v>0</v>
      </c>
      <c r="AK65" s="121">
        <f t="shared" ref="AK65:AL65" si="101">SUM(AK66:AK69)</f>
        <v>0</v>
      </c>
      <c r="AL65" s="122">
        <f t="shared" si="101"/>
        <v>0</v>
      </c>
    </row>
    <row r="66" spans="1:38" s="118" customFormat="1" ht="17.25" hidden="1" thickTop="1">
      <c r="A66" s="303"/>
      <c r="B66" s="123" t="s">
        <v>54</v>
      </c>
      <c r="C66" s="124"/>
      <c r="D66" s="125">
        <f>SUM(E66:L66)</f>
        <v>0</v>
      </c>
      <c r="E66" s="126"/>
      <c r="F66" s="127"/>
      <c r="G66" s="127"/>
      <c r="H66" s="127"/>
      <c r="I66" s="127"/>
      <c r="J66" s="127"/>
      <c r="K66" s="127"/>
      <c r="L66" s="128"/>
      <c r="N66" s="306"/>
      <c r="O66" s="129" t="s">
        <v>54</v>
      </c>
      <c r="P66" s="124"/>
      <c r="Q66" s="125">
        <f>SUM(R66:Y66)</f>
        <v>0</v>
      </c>
      <c r="R66" s="126"/>
      <c r="S66" s="127"/>
      <c r="T66" s="127"/>
      <c r="U66" s="127"/>
      <c r="V66" s="127"/>
      <c r="W66" s="127"/>
      <c r="X66" s="127"/>
      <c r="Y66" s="128"/>
      <c r="AA66" s="308"/>
      <c r="AB66" s="130" t="s">
        <v>54</v>
      </c>
      <c r="AC66" s="131">
        <f>AC61+C66-P66</f>
        <v>154469981</v>
      </c>
      <c r="AD66" s="132">
        <f>SUM(AE66:AL66)</f>
        <v>0</v>
      </c>
      <c r="AE66" s="133"/>
      <c r="AF66" s="133"/>
      <c r="AG66" s="133"/>
      <c r="AH66" s="133"/>
      <c r="AI66" s="133"/>
      <c r="AJ66" s="133"/>
      <c r="AK66" s="133"/>
      <c r="AL66" s="141"/>
    </row>
    <row r="67" spans="1:38" s="118" customFormat="1" hidden="1">
      <c r="A67" s="303"/>
      <c r="B67" s="134" t="s">
        <v>55</v>
      </c>
      <c r="C67" s="135"/>
      <c r="D67" s="136">
        <f>SUM(E67:L67)</f>
        <v>0</v>
      </c>
      <c r="E67" s="137"/>
      <c r="F67" s="138"/>
      <c r="G67" s="138"/>
      <c r="H67" s="138"/>
      <c r="I67" s="138"/>
      <c r="J67" s="138"/>
      <c r="K67" s="138"/>
      <c r="L67" s="139"/>
      <c r="N67" s="306"/>
      <c r="O67" s="140" t="s">
        <v>55</v>
      </c>
      <c r="P67" s="135"/>
      <c r="Q67" s="136">
        <f>SUM(R67:Y67)</f>
        <v>0</v>
      </c>
      <c r="R67" s="137"/>
      <c r="S67" s="138"/>
      <c r="T67" s="138"/>
      <c r="U67" s="138"/>
      <c r="V67" s="138"/>
      <c r="W67" s="138"/>
      <c r="X67" s="138"/>
      <c r="Y67" s="139"/>
      <c r="AA67" s="308"/>
      <c r="AB67" s="130" t="s">
        <v>55</v>
      </c>
      <c r="AC67" s="131">
        <f>AC62+C67-P67</f>
        <v>134927864</v>
      </c>
      <c r="AD67" s="132">
        <f>SUM(AE67:AL67)</f>
        <v>0</v>
      </c>
      <c r="AE67" s="133"/>
      <c r="AF67" s="133"/>
      <c r="AG67" s="133"/>
      <c r="AH67" s="133"/>
      <c r="AI67" s="133"/>
      <c r="AJ67" s="133"/>
      <c r="AK67" s="133"/>
      <c r="AL67" s="141"/>
    </row>
    <row r="68" spans="1:38" s="118" customFormat="1" hidden="1">
      <c r="A68" s="303"/>
      <c r="B68" s="134" t="s">
        <v>56</v>
      </c>
      <c r="C68" s="135"/>
      <c r="D68" s="136">
        <f>SUM(E68:L68)</f>
        <v>0</v>
      </c>
      <c r="E68" s="137"/>
      <c r="F68" s="138"/>
      <c r="G68" s="138"/>
      <c r="H68" s="138"/>
      <c r="I68" s="138"/>
      <c r="J68" s="138"/>
      <c r="K68" s="138"/>
      <c r="L68" s="139"/>
      <c r="N68" s="306"/>
      <c r="O68" s="140" t="s">
        <v>56</v>
      </c>
      <c r="P68" s="135"/>
      <c r="Q68" s="136">
        <f>SUM(R68:Y68)</f>
        <v>0</v>
      </c>
      <c r="R68" s="137"/>
      <c r="S68" s="138"/>
      <c r="T68" s="138"/>
      <c r="U68" s="138"/>
      <c r="V68" s="138"/>
      <c r="W68" s="138"/>
      <c r="X68" s="138"/>
      <c r="Y68" s="139"/>
      <c r="AA68" s="308"/>
      <c r="AB68" s="130" t="s">
        <v>56</v>
      </c>
      <c r="AC68" s="131">
        <f>AC63+C68-P68</f>
        <v>30844770</v>
      </c>
      <c r="AD68" s="132">
        <f>SUM(AE68:AL68)</f>
        <v>0</v>
      </c>
      <c r="AE68" s="133"/>
      <c r="AF68" s="133"/>
      <c r="AG68" s="133"/>
      <c r="AH68" s="133"/>
      <c r="AI68" s="133"/>
      <c r="AJ68" s="133"/>
      <c r="AK68" s="133"/>
      <c r="AL68" s="141"/>
    </row>
    <row r="69" spans="1:38" s="118" customFormat="1" ht="17.25" hidden="1" thickBot="1">
      <c r="A69" s="309"/>
      <c r="B69" s="159" t="s">
        <v>57</v>
      </c>
      <c r="C69" s="160"/>
      <c r="D69" s="161">
        <f>SUM(E69:L69)</f>
        <v>0</v>
      </c>
      <c r="E69" s="162"/>
      <c r="F69" s="163"/>
      <c r="G69" s="163"/>
      <c r="H69" s="163"/>
      <c r="I69" s="163"/>
      <c r="J69" s="163"/>
      <c r="K69" s="163"/>
      <c r="L69" s="164"/>
      <c r="N69" s="310"/>
      <c r="O69" s="165" t="s">
        <v>57</v>
      </c>
      <c r="P69" s="160"/>
      <c r="Q69" s="161">
        <f>SUM(R69:Y69)</f>
        <v>0</v>
      </c>
      <c r="R69" s="162"/>
      <c r="S69" s="163"/>
      <c r="T69" s="163"/>
      <c r="U69" s="163"/>
      <c r="V69" s="163"/>
      <c r="W69" s="163"/>
      <c r="X69" s="163"/>
      <c r="Y69" s="164"/>
      <c r="AA69" s="311"/>
      <c r="AB69" s="166" t="s">
        <v>57</v>
      </c>
      <c r="AC69" s="167">
        <f>AC64+C69-P69</f>
        <v>48120299</v>
      </c>
      <c r="AD69" s="168">
        <f>SUM(AE69:AL69)</f>
        <v>0</v>
      </c>
      <c r="AE69" s="169"/>
      <c r="AF69" s="169"/>
      <c r="AG69" s="169"/>
      <c r="AH69" s="169"/>
      <c r="AI69" s="169"/>
      <c r="AJ69" s="169"/>
      <c r="AK69" s="169"/>
      <c r="AL69" s="170"/>
    </row>
    <row r="70" spans="1:38" s="118" customFormat="1" ht="17.25" thickTop="1"/>
    <row r="72" spans="1:38" ht="18" thickBot="1">
      <c r="AA72" s="95" t="s">
        <v>59</v>
      </c>
    </row>
    <row r="73" spans="1:38">
      <c r="AA73" s="340" t="s">
        <v>2</v>
      </c>
      <c r="AB73" s="341"/>
      <c r="AC73" s="344" t="s">
        <v>43</v>
      </c>
      <c r="AD73" s="346" t="s">
        <v>44</v>
      </c>
      <c r="AE73" s="347"/>
      <c r="AF73" s="347"/>
      <c r="AG73" s="347"/>
      <c r="AH73" s="347"/>
      <c r="AI73" s="347"/>
      <c r="AJ73" s="347"/>
      <c r="AK73" s="347"/>
      <c r="AL73" s="348"/>
    </row>
    <row r="74" spans="1:38" ht="17.25" thickBot="1">
      <c r="AA74" s="342"/>
      <c r="AB74" s="343"/>
      <c r="AC74" s="345"/>
      <c r="AD74" s="88" t="s">
        <v>45</v>
      </c>
      <c r="AE74" s="89" t="s">
        <v>46</v>
      </c>
      <c r="AF74" s="90" t="s">
        <v>47</v>
      </c>
      <c r="AG74" s="90" t="s">
        <v>48</v>
      </c>
      <c r="AH74" s="90" t="s">
        <v>49</v>
      </c>
      <c r="AI74" s="90" t="s">
        <v>50</v>
      </c>
      <c r="AJ74" s="90" t="s">
        <v>51</v>
      </c>
      <c r="AK74" s="90" t="s">
        <v>52</v>
      </c>
      <c r="AL74" s="91" t="s">
        <v>53</v>
      </c>
    </row>
    <row r="75" spans="1:38" ht="17.25" thickTop="1">
      <c r="AA75" s="349" t="s">
        <v>60</v>
      </c>
      <c r="AB75" s="77" t="s">
        <v>15</v>
      </c>
      <c r="AC75" s="78">
        <f>SUM(AC76:AC79)</f>
        <v>444933487</v>
      </c>
      <c r="AD75" s="79">
        <f>SUM(AD76:AD79)</f>
        <v>33183</v>
      </c>
      <c r="AE75" s="80">
        <f>SUM(AE76:AE79)</f>
        <v>1269</v>
      </c>
      <c r="AF75" s="81">
        <f>SUM(AF76:AF79)</f>
        <v>3427</v>
      </c>
      <c r="AG75" s="81">
        <f t="shared" ref="AG75:AI75" si="102">SUM(AG76:AG79)</f>
        <v>164</v>
      </c>
      <c r="AH75" s="81">
        <f t="shared" si="102"/>
        <v>2179</v>
      </c>
      <c r="AI75" s="81">
        <f t="shared" si="102"/>
        <v>1397</v>
      </c>
      <c r="AJ75" s="81">
        <f>SUM(AJ76:AJ79)</f>
        <v>4098</v>
      </c>
      <c r="AK75" s="81">
        <f t="shared" ref="AK75:AL75" si="103">SUM(AK76:AK79)</f>
        <v>0</v>
      </c>
      <c r="AL75" s="96">
        <f t="shared" si="103"/>
        <v>20649</v>
      </c>
    </row>
    <row r="76" spans="1:38">
      <c r="AA76" s="350"/>
      <c r="AB76" s="92" t="s">
        <v>54</v>
      </c>
      <c r="AC76" s="94">
        <v>53281009</v>
      </c>
      <c r="AD76" s="83">
        <f>SUM(AE76:AL76)</f>
        <v>4088</v>
      </c>
      <c r="AE76" s="84">
        <v>150</v>
      </c>
      <c r="AF76" s="85">
        <v>10</v>
      </c>
      <c r="AG76" s="85">
        <v>164</v>
      </c>
      <c r="AH76" s="84">
        <v>109</v>
      </c>
      <c r="AI76" s="85">
        <v>524</v>
      </c>
      <c r="AJ76" s="84">
        <v>1823</v>
      </c>
      <c r="AK76" s="84">
        <v>0</v>
      </c>
      <c r="AL76" s="97">
        <v>1308</v>
      </c>
    </row>
    <row r="77" spans="1:38">
      <c r="AA77" s="350"/>
      <c r="AB77" s="92" t="s">
        <v>55</v>
      </c>
      <c r="AC77" s="94">
        <v>169729461</v>
      </c>
      <c r="AD77" s="83">
        <f t="shared" ref="AD77:AD79" si="104">SUM(AE77:AL77)</f>
        <v>5626</v>
      </c>
      <c r="AE77" s="86">
        <v>308</v>
      </c>
      <c r="AF77" s="87">
        <v>2420</v>
      </c>
      <c r="AG77" s="87">
        <v>0</v>
      </c>
      <c r="AH77" s="86">
        <v>1110</v>
      </c>
      <c r="AI77" s="87">
        <v>52</v>
      </c>
      <c r="AJ77" s="86">
        <v>85</v>
      </c>
      <c r="AK77" s="86">
        <v>0</v>
      </c>
      <c r="AL77" s="98">
        <v>1651</v>
      </c>
    </row>
    <row r="78" spans="1:38">
      <c r="AA78" s="350"/>
      <c r="AB78" s="92" t="s">
        <v>56</v>
      </c>
      <c r="AC78" s="94">
        <v>114856696</v>
      </c>
      <c r="AD78" s="83">
        <f>SUM(AE78:AL78)</f>
        <v>11205</v>
      </c>
      <c r="AE78" s="84">
        <v>496</v>
      </c>
      <c r="AF78" s="291">
        <v>840</v>
      </c>
      <c r="AG78" s="85">
        <v>0</v>
      </c>
      <c r="AH78" s="84">
        <v>610</v>
      </c>
      <c r="AI78" s="291">
        <v>648</v>
      </c>
      <c r="AJ78" s="292">
        <v>1208</v>
      </c>
      <c r="AK78" s="84">
        <v>0</v>
      </c>
      <c r="AL78" s="293">
        <v>7403</v>
      </c>
    </row>
    <row r="79" spans="1:38" ht="17.25" thickBot="1">
      <c r="AA79" s="351"/>
      <c r="AB79" s="93" t="s">
        <v>57</v>
      </c>
      <c r="AC79" s="99">
        <v>107066321</v>
      </c>
      <c r="AD79" s="301">
        <f t="shared" si="104"/>
        <v>12264</v>
      </c>
      <c r="AE79" s="100">
        <v>315</v>
      </c>
      <c r="AF79" s="101">
        <v>157</v>
      </c>
      <c r="AG79" s="101">
        <v>0</v>
      </c>
      <c r="AH79" s="100">
        <v>350</v>
      </c>
      <c r="AI79" s="101">
        <v>173</v>
      </c>
      <c r="AJ79" s="100">
        <v>982</v>
      </c>
      <c r="AK79" s="100">
        <v>0</v>
      </c>
      <c r="AL79" s="102">
        <v>10287</v>
      </c>
    </row>
  </sheetData>
  <mergeCells count="52">
    <mergeCell ref="AA73:AB74"/>
    <mergeCell ref="AC73:AC74"/>
    <mergeCell ref="AD73:AL73"/>
    <mergeCell ref="AA75:AA79"/>
    <mergeCell ref="AC3:AC4"/>
    <mergeCell ref="AA15:AA19"/>
    <mergeCell ref="AD3:AL3"/>
    <mergeCell ref="A3:B4"/>
    <mergeCell ref="C3:C4"/>
    <mergeCell ref="N3:O4"/>
    <mergeCell ref="P3:P4"/>
    <mergeCell ref="AA3:AB4"/>
    <mergeCell ref="D3:L3"/>
    <mergeCell ref="Q3:Y3"/>
    <mergeCell ref="A20:A24"/>
    <mergeCell ref="N20:N24"/>
    <mergeCell ref="AA20:AA24"/>
    <mergeCell ref="A5:A9"/>
    <mergeCell ref="N5:N9"/>
    <mergeCell ref="AA5:AA9"/>
    <mergeCell ref="A10:A14"/>
    <mergeCell ref="N10:N14"/>
    <mergeCell ref="AA10:AA14"/>
    <mergeCell ref="A15:A19"/>
    <mergeCell ref="N15:N19"/>
    <mergeCell ref="N55:N59"/>
    <mergeCell ref="AA55:AA59"/>
    <mergeCell ref="A60:A64"/>
    <mergeCell ref="N60:N64"/>
    <mergeCell ref="AA60:AA64"/>
    <mergeCell ref="A35:A39"/>
    <mergeCell ref="N35:N39"/>
    <mergeCell ref="AA35:AA39"/>
    <mergeCell ref="A65:A69"/>
    <mergeCell ref="N65:N69"/>
    <mergeCell ref="AA65:AA69"/>
    <mergeCell ref="A40:A44"/>
    <mergeCell ref="N40:N44"/>
    <mergeCell ref="AA40:AA44"/>
    <mergeCell ref="A45:A49"/>
    <mergeCell ref="N45:N49"/>
    <mergeCell ref="AA45:AA49"/>
    <mergeCell ref="A50:A54"/>
    <mergeCell ref="N50:N54"/>
    <mergeCell ref="AA50:AA54"/>
    <mergeCell ref="A55:A59"/>
    <mergeCell ref="A25:A29"/>
    <mergeCell ref="N25:N29"/>
    <mergeCell ref="AA25:AA29"/>
    <mergeCell ref="A30:A34"/>
    <mergeCell ref="N30:N34"/>
    <mergeCell ref="AA30:AA34"/>
  </mergeCells>
  <phoneticPr fontId="3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CEDA-FE5C-4D4A-8784-584A5B28C8C2}">
  <dimension ref="A1:AM73"/>
  <sheetViews>
    <sheetView topLeftCell="C1" workbookViewId="0">
      <selection activeCell="D9" sqref="D9"/>
    </sheetView>
  </sheetViews>
  <sheetFormatPr defaultRowHeight="16.5"/>
  <cols>
    <col min="1" max="1" width="9" style="281"/>
    <col min="2" max="2" width="16.75" style="277" customWidth="1"/>
    <col min="3" max="3" width="10.625" style="273" customWidth="1"/>
    <col min="4" max="4" width="16.75" style="273" customWidth="1"/>
    <col min="5" max="5" width="10.625" style="273" customWidth="1"/>
    <col min="6" max="6" width="16.75" style="277" customWidth="1"/>
    <col min="7" max="7" width="10.625" style="273" customWidth="1"/>
    <col min="8" max="8" width="16.75" style="277" customWidth="1"/>
    <col min="9" max="9" width="10.625" style="273" customWidth="1"/>
    <col min="10" max="10" width="3" style="281" customWidth="1"/>
    <col min="11" max="11" width="9" style="281"/>
    <col min="12" max="12" width="16.75" style="281" customWidth="1"/>
    <col min="13" max="13" width="10.25" style="281" customWidth="1"/>
    <col min="14" max="14" width="16.75" style="281" customWidth="1"/>
    <col min="15" max="15" width="10.25" style="281" customWidth="1"/>
    <col min="16" max="16" width="16.75" style="281" customWidth="1"/>
    <col min="17" max="17" width="9.875" style="281" customWidth="1"/>
    <col min="18" max="18" width="16.75" style="281" customWidth="1"/>
    <col min="19" max="19" width="9.75" style="281" customWidth="1"/>
    <col min="20" max="20" width="3" style="281" customWidth="1"/>
    <col min="21" max="21" width="9" style="281"/>
    <col min="22" max="22" width="16.75" style="281" customWidth="1"/>
    <col min="23" max="23" width="9" style="281"/>
    <col min="24" max="24" width="16.75" style="281" customWidth="1"/>
    <col min="25" max="25" width="9" style="281"/>
    <col min="26" max="26" width="16.75" style="281" customWidth="1"/>
    <col min="27" max="27" width="9" style="281"/>
    <col min="28" max="28" width="16.75" style="281" customWidth="1"/>
    <col min="29" max="29" width="9" style="281"/>
    <col min="30" max="30" width="3" style="281" customWidth="1"/>
    <col min="31" max="31" width="9" style="281"/>
    <col min="32" max="32" width="16.75" style="281" customWidth="1"/>
    <col min="33" max="33" width="10" style="281" customWidth="1"/>
    <col min="34" max="34" width="16.75" style="281" customWidth="1"/>
    <col min="35" max="35" width="10.75" style="281" customWidth="1"/>
    <col min="36" max="36" width="16.75" style="281" customWidth="1"/>
    <col min="37" max="37" width="9" style="281"/>
    <col min="38" max="38" width="16.75" style="281" customWidth="1"/>
    <col min="39" max="39" width="9" style="281"/>
  </cols>
  <sheetData>
    <row r="1" spans="1:39" ht="30" customHeight="1">
      <c r="A1" s="458" t="s">
        <v>186</v>
      </c>
      <c r="B1" s="459"/>
      <c r="C1" s="459"/>
      <c r="D1" s="459"/>
      <c r="E1" s="459"/>
      <c r="F1" s="459"/>
      <c r="G1" s="459"/>
      <c r="H1" s="459"/>
      <c r="I1" s="460"/>
      <c r="K1" s="458" t="s">
        <v>187</v>
      </c>
      <c r="L1" s="459"/>
      <c r="M1" s="459"/>
      <c r="N1" s="459"/>
      <c r="O1" s="459"/>
      <c r="P1" s="459"/>
      <c r="Q1" s="459"/>
      <c r="R1" s="459"/>
      <c r="S1" s="460"/>
      <c r="U1" s="458" t="s">
        <v>188</v>
      </c>
      <c r="V1" s="459"/>
      <c r="W1" s="459"/>
      <c r="X1" s="459"/>
      <c r="Y1" s="459"/>
      <c r="Z1" s="459"/>
      <c r="AA1" s="459"/>
      <c r="AB1" s="459"/>
      <c r="AC1" s="460"/>
      <c r="AE1" s="458" t="s">
        <v>189</v>
      </c>
      <c r="AF1" s="459"/>
      <c r="AG1" s="459"/>
      <c r="AH1" s="459"/>
      <c r="AI1" s="459"/>
      <c r="AJ1" s="459"/>
      <c r="AK1" s="459"/>
      <c r="AL1" s="459"/>
      <c r="AM1" s="460"/>
    </row>
    <row r="2" spans="1:39" ht="18" customHeight="1">
      <c r="A2" s="461" t="s">
        <v>2</v>
      </c>
      <c r="B2" s="463" t="s">
        <v>61</v>
      </c>
      <c r="C2" s="464"/>
      <c r="D2" s="463" t="s">
        <v>62</v>
      </c>
      <c r="E2" s="464"/>
      <c r="F2" s="463" t="s">
        <v>63</v>
      </c>
      <c r="G2" s="464"/>
      <c r="H2" s="463" t="s">
        <v>64</v>
      </c>
      <c r="I2" s="464"/>
      <c r="K2" s="461" t="s">
        <v>2</v>
      </c>
      <c r="L2" s="463" t="s">
        <v>61</v>
      </c>
      <c r="M2" s="464"/>
      <c r="N2" s="463" t="s">
        <v>62</v>
      </c>
      <c r="O2" s="464"/>
      <c r="P2" s="463" t="s">
        <v>63</v>
      </c>
      <c r="Q2" s="464"/>
      <c r="R2" s="463" t="s">
        <v>64</v>
      </c>
      <c r="S2" s="464"/>
      <c r="U2" s="461" t="s">
        <v>2</v>
      </c>
      <c r="V2" s="463" t="s">
        <v>61</v>
      </c>
      <c r="W2" s="464"/>
      <c r="X2" s="463" t="s">
        <v>62</v>
      </c>
      <c r="Y2" s="464"/>
      <c r="Z2" s="463" t="s">
        <v>63</v>
      </c>
      <c r="AA2" s="464"/>
      <c r="AB2" s="463" t="s">
        <v>64</v>
      </c>
      <c r="AC2" s="464"/>
      <c r="AE2" s="461" t="s">
        <v>2</v>
      </c>
      <c r="AF2" s="463" t="s">
        <v>61</v>
      </c>
      <c r="AG2" s="464"/>
      <c r="AH2" s="463" t="s">
        <v>62</v>
      </c>
      <c r="AI2" s="464"/>
      <c r="AJ2" s="463" t="s">
        <v>63</v>
      </c>
      <c r="AK2" s="464"/>
      <c r="AL2" s="463" t="s">
        <v>64</v>
      </c>
      <c r="AM2" s="464"/>
    </row>
    <row r="3" spans="1:39" s="2" customFormat="1" ht="18" customHeight="1">
      <c r="A3" s="462"/>
      <c r="B3" s="276" t="s">
        <v>66</v>
      </c>
      <c r="C3" s="276" t="s">
        <v>65</v>
      </c>
      <c r="D3" s="276" t="s">
        <v>66</v>
      </c>
      <c r="E3" s="276" t="s">
        <v>65</v>
      </c>
      <c r="F3" s="276" t="s">
        <v>66</v>
      </c>
      <c r="G3" s="276" t="s">
        <v>65</v>
      </c>
      <c r="H3" s="276" t="s">
        <v>66</v>
      </c>
      <c r="I3" s="276" t="s">
        <v>65</v>
      </c>
      <c r="J3" s="273"/>
      <c r="K3" s="462"/>
      <c r="L3" s="276" t="s">
        <v>66</v>
      </c>
      <c r="M3" s="276" t="s">
        <v>65</v>
      </c>
      <c r="N3" s="276" t="s">
        <v>66</v>
      </c>
      <c r="O3" s="276" t="s">
        <v>65</v>
      </c>
      <c r="P3" s="276" t="s">
        <v>66</v>
      </c>
      <c r="Q3" s="276" t="s">
        <v>65</v>
      </c>
      <c r="R3" s="276" t="s">
        <v>66</v>
      </c>
      <c r="S3" s="276" t="s">
        <v>65</v>
      </c>
      <c r="T3" s="273"/>
      <c r="U3" s="462"/>
      <c r="V3" s="276" t="s">
        <v>66</v>
      </c>
      <c r="W3" s="276" t="s">
        <v>65</v>
      </c>
      <c r="X3" s="276" t="s">
        <v>66</v>
      </c>
      <c r="Y3" s="276" t="s">
        <v>65</v>
      </c>
      <c r="Z3" s="276" t="s">
        <v>66</v>
      </c>
      <c r="AA3" s="276" t="s">
        <v>65</v>
      </c>
      <c r="AB3" s="276" t="s">
        <v>66</v>
      </c>
      <c r="AC3" s="276" t="s">
        <v>65</v>
      </c>
      <c r="AD3" s="273"/>
      <c r="AE3" s="462"/>
      <c r="AF3" s="276" t="s">
        <v>66</v>
      </c>
      <c r="AG3" s="276" t="s">
        <v>65</v>
      </c>
      <c r="AH3" s="276" t="s">
        <v>66</v>
      </c>
      <c r="AI3" s="276" t="s">
        <v>65</v>
      </c>
      <c r="AJ3" s="276" t="s">
        <v>66</v>
      </c>
      <c r="AK3" s="276" t="s">
        <v>65</v>
      </c>
      <c r="AL3" s="276" t="s">
        <v>66</v>
      </c>
      <c r="AM3" s="276" t="s">
        <v>65</v>
      </c>
    </row>
    <row r="4" spans="1:39" ht="18" customHeight="1">
      <c r="A4" s="278">
        <v>1</v>
      </c>
      <c r="B4" s="283" t="s">
        <v>67</v>
      </c>
      <c r="C4" s="274">
        <v>44320</v>
      </c>
      <c r="D4" s="283"/>
      <c r="E4" s="283"/>
      <c r="F4" s="283" t="s">
        <v>68</v>
      </c>
      <c r="G4" s="274">
        <v>44859</v>
      </c>
      <c r="H4" s="283" t="s">
        <v>69</v>
      </c>
      <c r="I4" s="274">
        <v>45771</v>
      </c>
      <c r="K4" s="278">
        <v>1</v>
      </c>
      <c r="L4" s="284"/>
      <c r="M4" s="275"/>
      <c r="N4" s="280"/>
      <c r="O4" s="280"/>
      <c r="P4" s="284"/>
      <c r="Q4" s="275"/>
      <c r="R4" s="278" t="s">
        <v>165</v>
      </c>
      <c r="S4" s="288" t="s">
        <v>166</v>
      </c>
      <c r="U4" s="278">
        <v>1</v>
      </c>
      <c r="V4" s="283"/>
      <c r="W4" s="283"/>
      <c r="X4" s="283"/>
      <c r="Y4" s="283"/>
      <c r="Z4" s="278" t="s">
        <v>190</v>
      </c>
      <c r="AA4" s="278" t="s">
        <v>191</v>
      </c>
      <c r="AB4" s="278" t="s">
        <v>192</v>
      </c>
      <c r="AC4" s="278"/>
      <c r="AE4" s="278">
        <v>1</v>
      </c>
      <c r="AF4" s="278" t="s">
        <v>120</v>
      </c>
      <c r="AG4" s="288">
        <v>2021.08</v>
      </c>
      <c r="AH4" s="286"/>
      <c r="AI4" s="286"/>
      <c r="AJ4" s="289" t="s">
        <v>205</v>
      </c>
      <c r="AK4" s="288">
        <v>2024.09</v>
      </c>
      <c r="AL4" s="278" t="s">
        <v>138</v>
      </c>
      <c r="AM4" s="288" t="s">
        <v>139</v>
      </c>
    </row>
    <row r="5" spans="1:39" ht="18" customHeight="1">
      <c r="A5" s="278">
        <v>2</v>
      </c>
      <c r="B5" s="272" t="s">
        <v>70</v>
      </c>
      <c r="C5" s="279">
        <v>44320</v>
      </c>
      <c r="D5" s="272"/>
      <c r="E5" s="272"/>
      <c r="F5" s="272" t="s">
        <v>71</v>
      </c>
      <c r="G5" s="279">
        <v>45425</v>
      </c>
      <c r="H5" s="272" t="s">
        <v>72</v>
      </c>
      <c r="I5" s="279">
        <v>45771</v>
      </c>
      <c r="K5" s="278">
        <v>2</v>
      </c>
      <c r="L5" s="284"/>
      <c r="M5" s="275"/>
      <c r="N5" s="280"/>
      <c r="O5" s="280"/>
      <c r="P5" s="284"/>
      <c r="Q5" s="275"/>
      <c r="R5" s="280" t="s">
        <v>167</v>
      </c>
      <c r="S5" s="288" t="s">
        <v>166</v>
      </c>
      <c r="U5" s="278">
        <v>2</v>
      </c>
      <c r="V5" s="272"/>
      <c r="W5" s="272"/>
      <c r="X5" s="272"/>
      <c r="Y5" s="272"/>
      <c r="Z5" s="280"/>
      <c r="AA5" s="280"/>
      <c r="AB5" s="280" t="s">
        <v>193</v>
      </c>
      <c r="AC5" s="280"/>
      <c r="AE5" s="278">
        <v>2</v>
      </c>
      <c r="AF5" s="280" t="s">
        <v>121</v>
      </c>
      <c r="AG5" s="289">
        <v>2021.08</v>
      </c>
      <c r="AH5" s="287"/>
      <c r="AI5" s="287"/>
      <c r="AJ5" s="287"/>
      <c r="AK5" s="287"/>
      <c r="AL5" s="280" t="s">
        <v>140</v>
      </c>
      <c r="AM5" s="289" t="s">
        <v>139</v>
      </c>
    </row>
    <row r="6" spans="1:39" ht="18" customHeight="1">
      <c r="A6" s="278">
        <v>3</v>
      </c>
      <c r="B6" s="272" t="s">
        <v>73</v>
      </c>
      <c r="C6" s="279">
        <v>44361</v>
      </c>
      <c r="D6" s="272"/>
      <c r="E6" s="272"/>
      <c r="F6" s="272"/>
      <c r="G6" s="279"/>
      <c r="H6" s="272" t="s">
        <v>74</v>
      </c>
      <c r="I6" s="279">
        <v>45771</v>
      </c>
      <c r="K6" s="278">
        <v>3</v>
      </c>
      <c r="L6" s="284"/>
      <c r="M6" s="275"/>
      <c r="N6" s="280"/>
      <c r="O6" s="280"/>
      <c r="P6" s="284"/>
      <c r="Q6" s="280"/>
      <c r="R6" s="280" t="s">
        <v>168</v>
      </c>
      <c r="S6" s="288" t="s">
        <v>166</v>
      </c>
      <c r="U6" s="278">
        <v>3</v>
      </c>
      <c r="V6" s="272"/>
      <c r="W6" s="272"/>
      <c r="X6" s="272"/>
      <c r="Y6" s="272"/>
      <c r="Z6" s="280"/>
      <c r="AA6" s="280"/>
      <c r="AB6" s="280" t="s">
        <v>194</v>
      </c>
      <c r="AC6" s="280"/>
      <c r="AE6" s="278">
        <v>3</v>
      </c>
      <c r="AF6" s="280" t="s">
        <v>122</v>
      </c>
      <c r="AG6" s="289">
        <v>2021.08</v>
      </c>
      <c r="AH6" s="287"/>
      <c r="AI6" s="287"/>
      <c r="AJ6" s="287"/>
      <c r="AK6" s="287"/>
      <c r="AL6" s="280" t="s">
        <v>141</v>
      </c>
      <c r="AM6" s="289" t="s">
        <v>139</v>
      </c>
    </row>
    <row r="7" spans="1:39" ht="18" customHeight="1">
      <c r="A7" s="278">
        <v>4</v>
      </c>
      <c r="B7" s="272" t="s">
        <v>75</v>
      </c>
      <c r="C7" s="279">
        <v>44361</v>
      </c>
      <c r="D7" s="272"/>
      <c r="E7" s="272"/>
      <c r="F7" s="272"/>
      <c r="G7" s="279"/>
      <c r="H7" s="272" t="s">
        <v>76</v>
      </c>
      <c r="I7" s="279">
        <v>45771</v>
      </c>
      <c r="K7" s="278">
        <v>4</v>
      </c>
      <c r="L7" s="284"/>
      <c r="M7" s="275"/>
      <c r="N7" s="280"/>
      <c r="O7" s="280"/>
      <c r="P7" s="284"/>
      <c r="Q7" s="280"/>
      <c r="R7" s="280" t="s">
        <v>169</v>
      </c>
      <c r="S7" s="288" t="s">
        <v>166</v>
      </c>
      <c r="U7" s="278">
        <v>4</v>
      </c>
      <c r="V7" s="272"/>
      <c r="W7" s="272"/>
      <c r="X7" s="272"/>
      <c r="Y7" s="272"/>
      <c r="Z7" s="280"/>
      <c r="AA7" s="280"/>
      <c r="AB7" s="280" t="s">
        <v>190</v>
      </c>
      <c r="AC7" s="280"/>
      <c r="AE7" s="278">
        <v>4</v>
      </c>
      <c r="AF7" s="280" t="s">
        <v>123</v>
      </c>
      <c r="AG7" s="289">
        <v>2021.08</v>
      </c>
      <c r="AH7" s="287"/>
      <c r="AI7" s="287"/>
      <c r="AJ7" s="287"/>
      <c r="AK7" s="287"/>
      <c r="AL7" s="280" t="s">
        <v>142</v>
      </c>
      <c r="AM7" s="289" t="s">
        <v>139</v>
      </c>
    </row>
    <row r="8" spans="1:39" ht="18" customHeight="1">
      <c r="A8" s="278">
        <v>5</v>
      </c>
      <c r="B8" s="272" t="s">
        <v>77</v>
      </c>
      <c r="C8" s="279">
        <v>44361</v>
      </c>
      <c r="D8" s="272"/>
      <c r="E8" s="272"/>
      <c r="F8" s="272"/>
      <c r="G8" s="279"/>
      <c r="H8" s="272" t="s">
        <v>78</v>
      </c>
      <c r="I8" s="279">
        <v>45771</v>
      </c>
      <c r="K8" s="278">
        <v>5</v>
      </c>
      <c r="L8" s="284"/>
      <c r="M8" s="275"/>
      <c r="N8" s="280"/>
      <c r="O8" s="280"/>
      <c r="P8" s="284"/>
      <c r="Q8" s="275"/>
      <c r="R8" s="280" t="s">
        <v>170</v>
      </c>
      <c r="S8" s="288" t="s">
        <v>166</v>
      </c>
      <c r="U8" s="278">
        <v>5</v>
      </c>
      <c r="V8" s="272"/>
      <c r="W8" s="272"/>
      <c r="X8" s="272"/>
      <c r="Y8" s="272"/>
      <c r="Z8" s="280"/>
      <c r="AA8" s="280"/>
      <c r="AB8" s="280" t="s">
        <v>195</v>
      </c>
      <c r="AC8" s="280"/>
      <c r="AE8" s="278">
        <v>5</v>
      </c>
      <c r="AF8" s="280" t="s">
        <v>124</v>
      </c>
      <c r="AG8" s="289">
        <v>2021.08</v>
      </c>
      <c r="AH8" s="287"/>
      <c r="AI8" s="287"/>
      <c r="AJ8" s="287"/>
      <c r="AK8" s="287"/>
      <c r="AL8" s="280" t="s">
        <v>143</v>
      </c>
      <c r="AM8" s="289" t="s">
        <v>144</v>
      </c>
    </row>
    <row r="9" spans="1:39" ht="18" customHeight="1">
      <c r="A9" s="278">
        <v>6</v>
      </c>
      <c r="B9" s="272" t="s">
        <v>79</v>
      </c>
      <c r="C9" s="279">
        <v>44378</v>
      </c>
      <c r="D9" s="272"/>
      <c r="E9" s="272"/>
      <c r="F9" s="272"/>
      <c r="G9" s="279"/>
      <c r="H9" s="272" t="s">
        <v>80</v>
      </c>
      <c r="I9" s="279">
        <v>45771</v>
      </c>
      <c r="K9" s="278">
        <v>6</v>
      </c>
      <c r="L9" s="284"/>
      <c r="M9" s="275"/>
      <c r="N9" s="280"/>
      <c r="O9" s="280"/>
      <c r="P9" s="284"/>
      <c r="Q9" s="275"/>
      <c r="R9" s="280" t="s">
        <v>171</v>
      </c>
      <c r="S9" s="288" t="s">
        <v>166</v>
      </c>
      <c r="U9" s="278">
        <v>6</v>
      </c>
      <c r="V9" s="272"/>
      <c r="W9" s="272"/>
      <c r="X9" s="272"/>
      <c r="Y9" s="272"/>
      <c r="Z9" s="280"/>
      <c r="AA9" s="280"/>
      <c r="AB9" s="280" t="s">
        <v>196</v>
      </c>
      <c r="AC9" s="280"/>
      <c r="AE9" s="278">
        <v>6</v>
      </c>
      <c r="AF9" s="280" t="s">
        <v>125</v>
      </c>
      <c r="AG9" s="289">
        <v>2021.08</v>
      </c>
      <c r="AH9" s="287"/>
      <c r="AI9" s="287"/>
      <c r="AJ9" s="287"/>
      <c r="AK9" s="287"/>
      <c r="AL9" s="280" t="s">
        <v>145</v>
      </c>
      <c r="AM9" s="289" t="s">
        <v>144</v>
      </c>
    </row>
    <row r="10" spans="1:39" ht="18" customHeight="1">
      <c r="A10" s="278">
        <v>7</v>
      </c>
      <c r="B10" s="272" t="s">
        <v>81</v>
      </c>
      <c r="C10" s="279">
        <v>44447</v>
      </c>
      <c r="D10" s="272"/>
      <c r="E10" s="272"/>
      <c r="F10" s="272"/>
      <c r="G10" s="279"/>
      <c r="H10" s="272" t="s">
        <v>82</v>
      </c>
      <c r="I10" s="279">
        <v>45771</v>
      </c>
      <c r="K10" s="278">
        <v>7</v>
      </c>
      <c r="L10" s="284"/>
      <c r="M10" s="275"/>
      <c r="N10" s="280"/>
      <c r="O10" s="280"/>
      <c r="P10" s="284"/>
      <c r="Q10" s="275"/>
      <c r="R10" s="280" t="s">
        <v>172</v>
      </c>
      <c r="S10" s="288" t="s">
        <v>166</v>
      </c>
      <c r="U10" s="278">
        <v>7</v>
      </c>
      <c r="V10" s="272"/>
      <c r="W10" s="272"/>
      <c r="X10" s="272"/>
      <c r="Y10" s="272"/>
      <c r="Z10" s="280"/>
      <c r="AA10" s="280"/>
      <c r="AB10" s="280" t="s">
        <v>197</v>
      </c>
      <c r="AC10" s="280"/>
      <c r="AE10" s="278">
        <v>7</v>
      </c>
      <c r="AF10" s="280" t="s">
        <v>126</v>
      </c>
      <c r="AG10" s="289">
        <v>2021.08</v>
      </c>
      <c r="AH10" s="287"/>
      <c r="AI10" s="287"/>
      <c r="AJ10" s="287"/>
      <c r="AK10" s="287"/>
      <c r="AL10" s="280" t="s">
        <v>146</v>
      </c>
      <c r="AM10" s="289" t="s">
        <v>147</v>
      </c>
    </row>
    <row r="11" spans="1:39" ht="18" customHeight="1">
      <c r="A11" s="278">
        <v>8</v>
      </c>
      <c r="B11" s="272" t="s">
        <v>83</v>
      </c>
      <c r="C11" s="279">
        <v>44447</v>
      </c>
      <c r="D11" s="272"/>
      <c r="E11" s="272"/>
      <c r="F11" s="272"/>
      <c r="G11" s="279"/>
      <c r="H11" s="272" t="s">
        <v>84</v>
      </c>
      <c r="I11" s="279">
        <v>45779</v>
      </c>
      <c r="K11" s="278">
        <v>8</v>
      </c>
      <c r="L11" s="284"/>
      <c r="M11" s="275"/>
      <c r="N11" s="280"/>
      <c r="O11" s="280"/>
      <c r="P11" s="284"/>
      <c r="Q11" s="275"/>
      <c r="R11" s="280" t="s">
        <v>173</v>
      </c>
      <c r="S11" s="288" t="s">
        <v>166</v>
      </c>
      <c r="U11" s="278">
        <v>8</v>
      </c>
      <c r="V11" s="272"/>
      <c r="W11" s="272"/>
      <c r="X11" s="272"/>
      <c r="Y11" s="272"/>
      <c r="Z11" s="280"/>
      <c r="AA11" s="280"/>
      <c r="AB11" s="280" t="s">
        <v>198</v>
      </c>
      <c r="AC11" s="280"/>
      <c r="AE11" s="278">
        <v>8</v>
      </c>
      <c r="AF11" s="280" t="s">
        <v>127</v>
      </c>
      <c r="AG11" s="289">
        <v>2021.08</v>
      </c>
      <c r="AH11" s="287"/>
      <c r="AI11" s="287"/>
      <c r="AJ11" s="287"/>
      <c r="AK11" s="287"/>
      <c r="AL11" s="280" t="s">
        <v>148</v>
      </c>
      <c r="AM11" s="289" t="s">
        <v>147</v>
      </c>
    </row>
    <row r="12" spans="1:39" ht="18" customHeight="1">
      <c r="A12" s="278">
        <v>9</v>
      </c>
      <c r="B12" s="272" t="s">
        <v>85</v>
      </c>
      <c r="C12" s="279">
        <v>44447</v>
      </c>
      <c r="D12" s="272"/>
      <c r="E12" s="272"/>
      <c r="F12" s="272"/>
      <c r="G12" s="279"/>
      <c r="H12" s="272" t="s">
        <v>86</v>
      </c>
      <c r="I12" s="279">
        <v>45779</v>
      </c>
      <c r="K12" s="278">
        <v>9</v>
      </c>
      <c r="L12" s="284"/>
      <c r="M12" s="275"/>
      <c r="N12" s="280"/>
      <c r="O12" s="280"/>
      <c r="P12" s="284"/>
      <c r="Q12" s="275"/>
      <c r="R12" s="280" t="s">
        <v>174</v>
      </c>
      <c r="S12" s="288" t="s">
        <v>175</v>
      </c>
      <c r="U12" s="278">
        <v>9</v>
      </c>
      <c r="V12" s="272"/>
      <c r="W12" s="272"/>
      <c r="X12" s="272"/>
      <c r="Y12" s="272"/>
      <c r="Z12" s="280"/>
      <c r="AA12" s="280"/>
      <c r="AB12" s="280" t="s">
        <v>199</v>
      </c>
      <c r="AC12" s="280" t="s">
        <v>200</v>
      </c>
      <c r="AE12" s="278">
        <v>9</v>
      </c>
      <c r="AF12" s="280" t="s">
        <v>128</v>
      </c>
      <c r="AG12" s="289">
        <v>2021.08</v>
      </c>
      <c r="AH12" s="287"/>
      <c r="AI12" s="287"/>
      <c r="AJ12" s="287"/>
      <c r="AK12" s="287"/>
      <c r="AL12" s="280" t="s">
        <v>149</v>
      </c>
      <c r="AM12" s="289" t="s">
        <v>147</v>
      </c>
    </row>
    <row r="13" spans="1:39" ht="18" customHeight="1">
      <c r="A13" s="278">
        <v>10</v>
      </c>
      <c r="B13" s="272" t="s">
        <v>87</v>
      </c>
      <c r="C13" s="279">
        <v>45031</v>
      </c>
      <c r="D13" s="272"/>
      <c r="E13" s="272"/>
      <c r="F13" s="272"/>
      <c r="G13" s="279"/>
      <c r="H13" s="272" t="s">
        <v>88</v>
      </c>
      <c r="I13" s="279">
        <v>45779</v>
      </c>
      <c r="K13" s="278">
        <v>10</v>
      </c>
      <c r="L13" s="284"/>
      <c r="M13" s="275"/>
      <c r="N13" s="280"/>
      <c r="O13" s="280"/>
      <c r="P13" s="284"/>
      <c r="Q13" s="275"/>
      <c r="R13" s="280" t="s">
        <v>176</v>
      </c>
      <c r="S13" s="289" t="s">
        <v>175</v>
      </c>
      <c r="U13" s="278">
        <v>10</v>
      </c>
      <c r="V13" s="272"/>
      <c r="W13" s="272"/>
      <c r="X13" s="272"/>
      <c r="Y13" s="272"/>
      <c r="Z13" s="280"/>
      <c r="AA13" s="280"/>
      <c r="AB13" s="280" t="s">
        <v>201</v>
      </c>
      <c r="AC13" s="280"/>
      <c r="AE13" s="278">
        <v>10</v>
      </c>
      <c r="AF13" s="280" t="s">
        <v>129</v>
      </c>
      <c r="AG13" s="289">
        <v>2021.08</v>
      </c>
      <c r="AH13" s="287"/>
      <c r="AI13" s="287"/>
      <c r="AJ13" s="287"/>
      <c r="AK13" s="287"/>
      <c r="AL13" s="285" t="s">
        <v>150</v>
      </c>
      <c r="AM13" s="290" t="s">
        <v>151</v>
      </c>
    </row>
    <row r="14" spans="1:39" ht="18" customHeight="1">
      <c r="A14" s="278">
        <v>11</v>
      </c>
      <c r="B14" s="272" t="s">
        <v>89</v>
      </c>
      <c r="C14" s="279">
        <v>45031</v>
      </c>
      <c r="D14" s="272"/>
      <c r="E14" s="272"/>
      <c r="F14" s="272"/>
      <c r="G14" s="279"/>
      <c r="H14" s="272" t="s">
        <v>90</v>
      </c>
      <c r="I14" s="279">
        <v>45779</v>
      </c>
      <c r="K14" s="278">
        <v>11</v>
      </c>
      <c r="L14" s="284"/>
      <c r="M14" s="275"/>
      <c r="N14" s="280"/>
      <c r="O14" s="280"/>
      <c r="P14" s="284"/>
      <c r="Q14" s="275"/>
      <c r="R14" s="280" t="s">
        <v>177</v>
      </c>
      <c r="S14" s="288" t="s">
        <v>175</v>
      </c>
      <c r="U14" s="278">
        <v>11</v>
      </c>
      <c r="V14" s="272"/>
      <c r="W14" s="272"/>
      <c r="X14" s="272"/>
      <c r="Y14" s="272"/>
      <c r="Z14" s="280"/>
      <c r="AA14" s="280"/>
      <c r="AB14" s="280" t="s">
        <v>202</v>
      </c>
      <c r="AC14" s="280"/>
      <c r="AE14" s="278">
        <v>11</v>
      </c>
      <c r="AF14" s="280" t="s">
        <v>130</v>
      </c>
      <c r="AG14" s="289">
        <v>2021.08</v>
      </c>
      <c r="AH14" s="287"/>
      <c r="AI14" s="287"/>
      <c r="AJ14" s="287"/>
      <c r="AK14" s="287"/>
      <c r="AL14" s="285" t="s">
        <v>152</v>
      </c>
      <c r="AM14" s="290" t="s">
        <v>153</v>
      </c>
    </row>
    <row r="15" spans="1:39" ht="18" customHeight="1">
      <c r="A15" s="278">
        <v>12</v>
      </c>
      <c r="B15" s="272" t="s">
        <v>91</v>
      </c>
      <c r="C15" s="279">
        <v>45031</v>
      </c>
      <c r="D15" s="272"/>
      <c r="E15" s="272"/>
      <c r="F15" s="272"/>
      <c r="G15" s="279"/>
      <c r="H15" s="272" t="s">
        <v>92</v>
      </c>
      <c r="I15" s="279">
        <v>45779</v>
      </c>
      <c r="K15" s="278">
        <v>12</v>
      </c>
      <c r="L15" s="284"/>
      <c r="M15" s="275"/>
      <c r="N15" s="280"/>
      <c r="O15" s="280"/>
      <c r="P15" s="284"/>
      <c r="Q15" s="275"/>
      <c r="R15" s="273" t="s">
        <v>178</v>
      </c>
      <c r="S15" s="288" t="s">
        <v>175</v>
      </c>
      <c r="U15" s="278">
        <v>12</v>
      </c>
      <c r="V15" s="272"/>
      <c r="W15" s="272"/>
      <c r="X15" s="272"/>
      <c r="Y15" s="272"/>
      <c r="Z15" s="280"/>
      <c r="AA15" s="280"/>
      <c r="AB15" s="280" t="s">
        <v>203</v>
      </c>
      <c r="AC15" s="280" t="s">
        <v>204</v>
      </c>
      <c r="AE15" s="278">
        <v>12</v>
      </c>
      <c r="AF15" s="280" t="s">
        <v>131</v>
      </c>
      <c r="AG15" s="289">
        <v>2021.08</v>
      </c>
      <c r="AH15" s="287"/>
      <c r="AI15" s="287"/>
      <c r="AJ15" s="287"/>
      <c r="AK15" s="287"/>
      <c r="AL15" s="285" t="s">
        <v>154</v>
      </c>
      <c r="AM15" s="290" t="s">
        <v>155</v>
      </c>
    </row>
    <row r="16" spans="1:39" ht="18" customHeight="1">
      <c r="A16" s="278">
        <v>13</v>
      </c>
      <c r="B16" s="272" t="s">
        <v>93</v>
      </c>
      <c r="C16" s="279">
        <v>45062</v>
      </c>
      <c r="D16" s="272"/>
      <c r="E16" s="272"/>
      <c r="F16" s="272"/>
      <c r="G16" s="279"/>
      <c r="H16" s="272" t="s">
        <v>94</v>
      </c>
      <c r="I16" s="279">
        <v>45779</v>
      </c>
      <c r="K16" s="278">
        <v>13</v>
      </c>
      <c r="L16" s="284"/>
      <c r="M16" s="275"/>
      <c r="N16" s="280"/>
      <c r="O16" s="280"/>
      <c r="P16" s="284"/>
      <c r="Q16" s="275"/>
      <c r="R16" s="280" t="s">
        <v>179</v>
      </c>
      <c r="S16" s="288" t="s">
        <v>175</v>
      </c>
      <c r="U16" s="278">
        <v>13</v>
      </c>
      <c r="V16" s="272"/>
      <c r="W16" s="272"/>
      <c r="X16" s="272"/>
      <c r="Y16" s="272"/>
      <c r="Z16" s="280"/>
      <c r="AA16" s="280"/>
      <c r="AB16" s="280"/>
      <c r="AC16" s="280"/>
      <c r="AE16" s="278">
        <v>13</v>
      </c>
      <c r="AF16" s="280" t="s">
        <v>132</v>
      </c>
      <c r="AG16" s="289">
        <v>2021.08</v>
      </c>
      <c r="AH16" s="287"/>
      <c r="AI16" s="287"/>
      <c r="AJ16" s="287"/>
      <c r="AK16" s="287"/>
      <c r="AL16" s="285" t="s">
        <v>156</v>
      </c>
      <c r="AM16" s="290" t="s">
        <v>157</v>
      </c>
    </row>
    <row r="17" spans="1:39" ht="18" customHeight="1">
      <c r="A17" s="278">
        <v>14</v>
      </c>
      <c r="B17" s="272" t="s">
        <v>95</v>
      </c>
      <c r="C17" s="279">
        <v>45607</v>
      </c>
      <c r="D17" s="272"/>
      <c r="E17" s="272"/>
      <c r="F17" s="272"/>
      <c r="G17" s="279"/>
      <c r="H17" s="272" t="s">
        <v>96</v>
      </c>
      <c r="I17" s="279">
        <v>45779</v>
      </c>
      <c r="K17" s="278">
        <v>14</v>
      </c>
      <c r="L17" s="284"/>
      <c r="M17" s="275"/>
      <c r="N17" s="280"/>
      <c r="O17" s="280"/>
      <c r="P17" s="284"/>
      <c r="Q17" s="275"/>
      <c r="R17" s="280" t="s">
        <v>180</v>
      </c>
      <c r="S17" s="289" t="s">
        <v>181</v>
      </c>
      <c r="U17" s="278">
        <v>14</v>
      </c>
      <c r="V17" s="272"/>
      <c r="W17" s="272"/>
      <c r="X17" s="272"/>
      <c r="Y17" s="272"/>
      <c r="Z17" s="280"/>
      <c r="AA17" s="280"/>
      <c r="AB17" s="280"/>
      <c r="AC17" s="280"/>
      <c r="AE17" s="278">
        <v>14</v>
      </c>
      <c r="AF17" s="280" t="s">
        <v>133</v>
      </c>
      <c r="AG17" s="289">
        <v>2024.08</v>
      </c>
      <c r="AH17" s="287"/>
      <c r="AI17" s="287"/>
      <c r="AJ17" s="287"/>
      <c r="AK17" s="287"/>
      <c r="AL17" s="280" t="s">
        <v>158</v>
      </c>
      <c r="AM17" s="289" t="s">
        <v>159</v>
      </c>
    </row>
    <row r="18" spans="1:39" ht="18" customHeight="1">
      <c r="A18" s="278">
        <v>15</v>
      </c>
      <c r="B18" s="272" t="s">
        <v>97</v>
      </c>
      <c r="C18" s="279">
        <v>45615</v>
      </c>
      <c r="D18" s="272"/>
      <c r="E18" s="272"/>
      <c r="F18" s="272"/>
      <c r="G18" s="279"/>
      <c r="H18" s="272" t="s">
        <v>98</v>
      </c>
      <c r="I18" s="279">
        <v>45779</v>
      </c>
      <c r="K18" s="278">
        <v>15</v>
      </c>
      <c r="L18" s="284"/>
      <c r="M18" s="275"/>
      <c r="N18" s="280"/>
      <c r="O18" s="280"/>
      <c r="P18" s="284"/>
      <c r="Q18" s="275"/>
      <c r="R18" s="280" t="s">
        <v>182</v>
      </c>
      <c r="S18" s="289" t="s">
        <v>181</v>
      </c>
      <c r="U18" s="278">
        <v>15</v>
      </c>
      <c r="V18" s="272"/>
      <c r="W18" s="272"/>
      <c r="X18" s="272"/>
      <c r="Y18" s="272"/>
      <c r="Z18" s="280"/>
      <c r="AA18" s="280"/>
      <c r="AB18" s="280"/>
      <c r="AC18" s="280"/>
      <c r="AE18" s="278">
        <v>15</v>
      </c>
      <c r="AF18" s="280" t="s">
        <v>134</v>
      </c>
      <c r="AG18" s="289">
        <v>2024.08</v>
      </c>
      <c r="AH18" s="287"/>
      <c r="AI18" s="287"/>
      <c r="AJ18" s="287"/>
      <c r="AK18" s="287"/>
      <c r="AL18" s="280" t="s">
        <v>160</v>
      </c>
      <c r="AM18" s="289" t="s">
        <v>159</v>
      </c>
    </row>
    <row r="19" spans="1:39" ht="18" customHeight="1">
      <c r="A19" s="278">
        <v>16</v>
      </c>
      <c r="B19" s="272" t="s">
        <v>99</v>
      </c>
      <c r="C19" s="279">
        <v>45727</v>
      </c>
      <c r="D19" s="272"/>
      <c r="E19" s="272"/>
      <c r="F19" s="272"/>
      <c r="G19" s="279"/>
      <c r="H19" s="272" t="s">
        <v>100</v>
      </c>
      <c r="I19" s="279">
        <v>45779</v>
      </c>
      <c r="K19" s="278">
        <v>16</v>
      </c>
      <c r="L19" s="284"/>
      <c r="M19" s="275"/>
      <c r="N19" s="280"/>
      <c r="O19" s="280"/>
      <c r="P19" s="284"/>
      <c r="Q19" s="275"/>
      <c r="R19" s="280" t="s">
        <v>183</v>
      </c>
      <c r="S19" s="289" t="s">
        <v>184</v>
      </c>
      <c r="U19" s="278">
        <v>16</v>
      </c>
      <c r="V19" s="272"/>
      <c r="W19" s="272"/>
      <c r="X19" s="272"/>
      <c r="Y19" s="272"/>
      <c r="Z19" s="280"/>
      <c r="AA19" s="280"/>
      <c r="AB19" s="280"/>
      <c r="AC19" s="280"/>
      <c r="AE19" s="278">
        <v>16</v>
      </c>
      <c r="AF19" s="280" t="s">
        <v>206</v>
      </c>
      <c r="AG19" s="289">
        <v>2024.08</v>
      </c>
      <c r="AH19" s="287"/>
      <c r="AI19" s="287"/>
      <c r="AJ19" s="287"/>
      <c r="AK19" s="287"/>
      <c r="AL19" s="280" t="s">
        <v>161</v>
      </c>
      <c r="AM19" s="289" t="s">
        <v>162</v>
      </c>
    </row>
    <row r="20" spans="1:39" ht="18" customHeight="1">
      <c r="A20" s="278">
        <v>17</v>
      </c>
      <c r="B20" s="272" t="s">
        <v>101</v>
      </c>
      <c r="C20" s="279">
        <v>45729</v>
      </c>
      <c r="D20" s="272"/>
      <c r="E20" s="272"/>
      <c r="F20" s="272"/>
      <c r="G20" s="279"/>
      <c r="H20" s="272" t="s">
        <v>99</v>
      </c>
      <c r="I20" s="279">
        <v>45784</v>
      </c>
      <c r="K20" s="278">
        <v>17</v>
      </c>
      <c r="L20" s="284"/>
      <c r="M20" s="275"/>
      <c r="N20" s="280"/>
      <c r="O20" s="280"/>
      <c r="P20" s="284"/>
      <c r="Q20" s="275"/>
      <c r="R20" s="280" t="s">
        <v>185</v>
      </c>
      <c r="S20" s="289" t="s">
        <v>184</v>
      </c>
      <c r="U20" s="278">
        <v>17</v>
      </c>
      <c r="V20" s="272"/>
      <c r="W20" s="272"/>
      <c r="X20" s="272"/>
      <c r="Y20" s="272"/>
      <c r="Z20" s="280"/>
      <c r="AA20" s="280"/>
      <c r="AB20" s="280"/>
      <c r="AC20" s="280"/>
      <c r="AE20" s="278">
        <v>17</v>
      </c>
      <c r="AF20" s="280" t="s">
        <v>135</v>
      </c>
      <c r="AG20" s="289">
        <v>2024.08</v>
      </c>
      <c r="AH20" s="287"/>
      <c r="AI20" s="287"/>
      <c r="AJ20" s="287"/>
      <c r="AK20" s="287"/>
      <c r="AL20" s="280" t="s">
        <v>129</v>
      </c>
      <c r="AM20" s="289" t="s">
        <v>163</v>
      </c>
    </row>
    <row r="21" spans="1:39" ht="18" customHeight="1">
      <c r="A21" s="278">
        <v>18</v>
      </c>
      <c r="B21" s="272" t="s">
        <v>102</v>
      </c>
      <c r="C21" s="279">
        <v>45749</v>
      </c>
      <c r="D21" s="272"/>
      <c r="E21" s="272"/>
      <c r="F21" s="272"/>
      <c r="G21" s="279"/>
      <c r="H21" s="272" t="s">
        <v>103</v>
      </c>
      <c r="I21" s="279">
        <v>45818</v>
      </c>
      <c r="K21" s="278">
        <v>18</v>
      </c>
      <c r="L21" s="284"/>
      <c r="M21" s="275"/>
      <c r="N21" s="280"/>
      <c r="O21" s="280"/>
      <c r="P21" s="284"/>
      <c r="Q21" s="275"/>
      <c r="R21" s="284"/>
      <c r="S21" s="275"/>
      <c r="U21" s="278">
        <v>18</v>
      </c>
      <c r="V21" s="272"/>
      <c r="W21" s="272"/>
      <c r="X21" s="272"/>
      <c r="Y21" s="272"/>
      <c r="Z21" s="280"/>
      <c r="AA21" s="280"/>
      <c r="AB21" s="280"/>
      <c r="AC21" s="280"/>
      <c r="AE21" s="278">
        <v>18</v>
      </c>
      <c r="AF21" s="280" t="s">
        <v>207</v>
      </c>
      <c r="AG21" s="289">
        <v>2024.08</v>
      </c>
      <c r="AH21" s="289"/>
      <c r="AI21" s="287"/>
      <c r="AJ21" s="287"/>
      <c r="AK21" s="287"/>
      <c r="AL21" s="280" t="s">
        <v>164</v>
      </c>
      <c r="AM21" s="289" t="s">
        <v>163</v>
      </c>
    </row>
    <row r="22" spans="1:39" ht="18" customHeight="1">
      <c r="A22" s="278">
        <v>19</v>
      </c>
      <c r="B22" s="272" t="s">
        <v>104</v>
      </c>
      <c r="C22" s="279">
        <v>45785</v>
      </c>
      <c r="D22" s="272"/>
      <c r="E22" s="272"/>
      <c r="F22" s="272"/>
      <c r="G22" s="279"/>
      <c r="H22" s="272" t="s">
        <v>105</v>
      </c>
      <c r="I22" s="279">
        <v>45818</v>
      </c>
      <c r="K22" s="278">
        <v>19</v>
      </c>
      <c r="L22" s="284"/>
      <c r="M22" s="275"/>
      <c r="N22" s="280"/>
      <c r="O22" s="280"/>
      <c r="P22" s="284"/>
      <c r="Q22" s="275"/>
      <c r="R22" s="284"/>
      <c r="S22" s="275"/>
      <c r="U22" s="278">
        <v>19</v>
      </c>
      <c r="V22" s="272"/>
      <c r="W22" s="272"/>
      <c r="X22" s="272"/>
      <c r="Y22" s="272"/>
      <c r="Z22" s="280"/>
      <c r="AA22" s="280"/>
      <c r="AB22" s="280"/>
      <c r="AC22" s="280"/>
      <c r="AE22" s="278">
        <v>19</v>
      </c>
      <c r="AF22" s="280" t="s">
        <v>208</v>
      </c>
      <c r="AG22" s="289">
        <v>2024.08</v>
      </c>
      <c r="AH22" s="289"/>
      <c r="AI22" s="287"/>
      <c r="AJ22" s="287"/>
      <c r="AK22" s="287"/>
      <c r="AL22" s="272"/>
      <c r="AM22" s="287"/>
    </row>
    <row r="23" spans="1:39" ht="18" customHeight="1">
      <c r="A23" s="278">
        <v>20</v>
      </c>
      <c r="B23" s="272" t="s">
        <v>106</v>
      </c>
      <c r="C23" s="279">
        <v>45854</v>
      </c>
      <c r="D23" s="272"/>
      <c r="E23" s="272"/>
      <c r="F23" s="272"/>
      <c r="G23" s="279"/>
      <c r="H23" s="272" t="s">
        <v>107</v>
      </c>
      <c r="I23" s="279">
        <v>45863</v>
      </c>
      <c r="K23" s="278">
        <v>20</v>
      </c>
      <c r="L23" s="284"/>
      <c r="M23" s="275"/>
      <c r="N23" s="280"/>
      <c r="O23" s="280"/>
      <c r="P23" s="284"/>
      <c r="Q23" s="275"/>
      <c r="R23" s="284"/>
      <c r="S23" s="275"/>
      <c r="U23" s="278">
        <v>20</v>
      </c>
      <c r="V23" s="272"/>
      <c r="W23" s="272"/>
      <c r="X23" s="272"/>
      <c r="Y23" s="272"/>
      <c r="Z23" s="280"/>
      <c r="AA23" s="280"/>
      <c r="AB23" s="280"/>
      <c r="AC23" s="280"/>
      <c r="AE23" s="278">
        <v>20</v>
      </c>
      <c r="AF23" s="280" t="s">
        <v>136</v>
      </c>
      <c r="AG23" s="289">
        <v>2024.08</v>
      </c>
      <c r="AH23" s="287"/>
      <c r="AI23" s="287"/>
      <c r="AJ23" s="287"/>
      <c r="AK23" s="287"/>
      <c r="AL23" s="272"/>
      <c r="AM23" s="287"/>
    </row>
    <row r="24" spans="1:39" ht="18" customHeight="1">
      <c r="A24" s="278">
        <v>21</v>
      </c>
      <c r="B24" s="272" t="s">
        <v>108</v>
      </c>
      <c r="C24" s="279">
        <v>45919</v>
      </c>
      <c r="D24" s="272"/>
      <c r="E24" s="272"/>
      <c r="F24" s="272"/>
      <c r="G24" s="279"/>
      <c r="H24" s="272" t="s">
        <v>102</v>
      </c>
      <c r="I24" s="279">
        <v>45866</v>
      </c>
      <c r="K24" s="278">
        <v>21</v>
      </c>
      <c r="L24" s="284"/>
      <c r="M24" s="275"/>
      <c r="N24" s="280"/>
      <c r="O24" s="280"/>
      <c r="P24" s="284"/>
      <c r="Q24" s="275"/>
      <c r="R24" s="284"/>
      <c r="S24" s="275"/>
      <c r="U24" s="278">
        <v>21</v>
      </c>
      <c r="V24" s="272"/>
      <c r="W24" s="272"/>
      <c r="X24" s="272"/>
      <c r="Y24" s="272"/>
      <c r="Z24" s="280"/>
      <c r="AA24" s="280"/>
      <c r="AB24" s="280"/>
      <c r="AC24" s="280"/>
      <c r="AE24" s="278">
        <v>21</v>
      </c>
      <c r="AF24" s="280" t="s">
        <v>137</v>
      </c>
      <c r="AG24" s="289">
        <v>2024.08</v>
      </c>
      <c r="AH24" s="287"/>
      <c r="AI24" s="287"/>
      <c r="AJ24" s="287"/>
      <c r="AK24" s="287"/>
      <c r="AL24" s="272"/>
      <c r="AM24" s="287"/>
    </row>
    <row r="25" spans="1:39" ht="18" customHeight="1">
      <c r="A25" s="278">
        <v>22</v>
      </c>
      <c r="B25" s="272" t="s">
        <v>109</v>
      </c>
      <c r="C25" s="279">
        <v>45919</v>
      </c>
      <c r="D25" s="272"/>
      <c r="E25" s="272"/>
      <c r="F25" s="272"/>
      <c r="G25" s="279"/>
      <c r="H25" s="272" t="s">
        <v>110</v>
      </c>
      <c r="I25" s="279">
        <v>45866</v>
      </c>
      <c r="K25" s="278">
        <v>22</v>
      </c>
      <c r="L25" s="284"/>
      <c r="M25" s="275"/>
      <c r="N25" s="280"/>
      <c r="O25" s="280"/>
      <c r="P25" s="284"/>
      <c r="Q25" s="275"/>
      <c r="R25" s="284"/>
      <c r="S25" s="275"/>
      <c r="U25" s="278">
        <v>22</v>
      </c>
      <c r="V25" s="272"/>
      <c r="W25" s="272"/>
      <c r="X25" s="272"/>
      <c r="Y25" s="272"/>
      <c r="Z25" s="280"/>
      <c r="AA25" s="280"/>
      <c r="AB25" s="280"/>
      <c r="AC25" s="280"/>
      <c r="AE25" s="278">
        <v>22</v>
      </c>
      <c r="AF25" s="280" t="s">
        <v>205</v>
      </c>
      <c r="AG25" s="289">
        <v>2024.08</v>
      </c>
      <c r="AH25" s="287"/>
      <c r="AI25" s="287"/>
      <c r="AJ25" s="287"/>
      <c r="AK25" s="287"/>
      <c r="AL25" s="272"/>
      <c r="AM25" s="287"/>
    </row>
    <row r="26" spans="1:39" ht="18" customHeight="1">
      <c r="A26" s="278">
        <v>23</v>
      </c>
      <c r="B26" s="272" t="s">
        <v>111</v>
      </c>
      <c r="C26" s="279">
        <v>45924</v>
      </c>
      <c r="D26" s="272"/>
      <c r="E26" s="272"/>
      <c r="F26" s="272"/>
      <c r="G26" s="279"/>
      <c r="H26" s="272" t="s">
        <v>112</v>
      </c>
      <c r="I26" s="279">
        <v>45869</v>
      </c>
      <c r="K26" s="278">
        <v>23</v>
      </c>
      <c r="L26" s="284"/>
      <c r="M26" s="275"/>
      <c r="N26" s="280"/>
      <c r="O26" s="280"/>
      <c r="P26" s="284"/>
      <c r="Q26" s="275"/>
      <c r="R26" s="284"/>
      <c r="S26" s="275"/>
      <c r="U26" s="278">
        <v>23</v>
      </c>
      <c r="V26" s="272"/>
      <c r="W26" s="272"/>
      <c r="X26" s="272"/>
      <c r="Y26" s="272"/>
      <c r="Z26" s="280"/>
      <c r="AA26" s="280"/>
      <c r="AB26" s="280"/>
      <c r="AC26" s="280"/>
      <c r="AE26" s="278">
        <v>23</v>
      </c>
      <c r="AF26" s="287"/>
      <c r="AG26" s="287"/>
      <c r="AH26" s="287"/>
      <c r="AI26" s="287"/>
      <c r="AJ26" s="287"/>
      <c r="AK26" s="287"/>
      <c r="AL26" s="272"/>
      <c r="AM26" s="287"/>
    </row>
    <row r="27" spans="1:39" ht="18" customHeight="1">
      <c r="A27" s="280">
        <v>24</v>
      </c>
      <c r="B27" s="272" t="s">
        <v>113</v>
      </c>
      <c r="C27" s="279">
        <v>45960</v>
      </c>
      <c r="D27" s="272"/>
      <c r="E27" s="272"/>
      <c r="F27" s="272"/>
      <c r="G27" s="279"/>
      <c r="H27" s="272" t="s">
        <v>114</v>
      </c>
      <c r="I27" s="279">
        <v>45889</v>
      </c>
      <c r="K27" s="280">
        <v>24</v>
      </c>
      <c r="L27" s="284"/>
      <c r="M27" s="275"/>
      <c r="N27" s="280"/>
      <c r="O27" s="280"/>
      <c r="P27" s="284"/>
      <c r="Q27" s="275"/>
      <c r="R27" s="284"/>
      <c r="S27" s="275"/>
      <c r="U27" s="280">
        <v>24</v>
      </c>
      <c r="V27" s="272"/>
      <c r="W27" s="272"/>
      <c r="X27" s="272"/>
      <c r="Y27" s="272"/>
      <c r="Z27" s="280"/>
      <c r="AA27" s="280"/>
      <c r="AB27" s="280"/>
      <c r="AC27" s="280"/>
      <c r="AE27" s="280">
        <v>24</v>
      </c>
      <c r="AF27" s="287"/>
      <c r="AG27" s="287"/>
      <c r="AH27" s="287"/>
      <c r="AI27" s="287"/>
      <c r="AJ27" s="287"/>
      <c r="AK27" s="287"/>
      <c r="AL27" s="272"/>
      <c r="AM27" s="287"/>
    </row>
    <row r="28" spans="1:39" ht="18" customHeight="1">
      <c r="A28" s="278">
        <v>25</v>
      </c>
      <c r="B28" s="272"/>
      <c r="C28" s="279"/>
      <c r="D28" s="272"/>
      <c r="E28" s="272"/>
      <c r="F28" s="272"/>
      <c r="G28" s="279"/>
      <c r="H28" s="272" t="s">
        <v>115</v>
      </c>
      <c r="I28" s="279">
        <v>45897</v>
      </c>
      <c r="K28" s="278">
        <v>25</v>
      </c>
      <c r="L28" s="284"/>
      <c r="M28" s="280"/>
      <c r="N28" s="280"/>
      <c r="O28" s="280"/>
      <c r="P28" s="284"/>
      <c r="Q28" s="275"/>
      <c r="R28" s="284"/>
      <c r="S28" s="275"/>
      <c r="U28" s="278">
        <v>25</v>
      </c>
      <c r="V28" s="272"/>
      <c r="W28" s="272"/>
      <c r="X28" s="272"/>
      <c r="Y28" s="272"/>
      <c r="Z28" s="280"/>
      <c r="AA28" s="280"/>
      <c r="AB28" s="280"/>
      <c r="AC28" s="280"/>
      <c r="AE28" s="278">
        <v>25</v>
      </c>
      <c r="AF28" s="287"/>
      <c r="AG28" s="287"/>
      <c r="AH28" s="287"/>
      <c r="AI28" s="287"/>
      <c r="AJ28" s="287"/>
      <c r="AK28" s="287"/>
      <c r="AL28" s="272"/>
      <c r="AM28" s="287"/>
    </row>
    <row r="29" spans="1:39" ht="18" customHeight="1">
      <c r="A29" s="278">
        <v>26</v>
      </c>
      <c r="B29" s="272"/>
      <c r="C29" s="279"/>
      <c r="D29" s="272"/>
      <c r="E29" s="272"/>
      <c r="F29" s="272"/>
      <c r="G29" s="279"/>
      <c r="H29" s="272" t="s">
        <v>116</v>
      </c>
      <c r="I29" s="279">
        <v>45968</v>
      </c>
      <c r="K29" s="278">
        <v>26</v>
      </c>
      <c r="L29" s="284"/>
      <c r="M29" s="280"/>
      <c r="N29" s="280"/>
      <c r="O29" s="280"/>
      <c r="P29" s="284"/>
      <c r="Q29" s="275"/>
      <c r="R29" s="284"/>
      <c r="S29" s="275"/>
      <c r="U29" s="278">
        <v>26</v>
      </c>
      <c r="V29" s="272"/>
      <c r="W29" s="272"/>
      <c r="X29" s="272"/>
      <c r="Y29" s="272"/>
      <c r="Z29" s="280"/>
      <c r="AA29" s="280"/>
      <c r="AB29" s="280"/>
      <c r="AC29" s="280"/>
      <c r="AE29" s="278">
        <v>26</v>
      </c>
      <c r="AF29" s="287"/>
      <c r="AG29" s="287"/>
      <c r="AH29" s="287"/>
      <c r="AI29" s="287"/>
      <c r="AJ29" s="287"/>
      <c r="AK29" s="287"/>
      <c r="AL29" s="272"/>
      <c r="AM29" s="287"/>
    </row>
    <row r="30" spans="1:39" ht="18" customHeight="1">
      <c r="A30" s="278">
        <v>27</v>
      </c>
      <c r="B30" s="272"/>
      <c r="C30" s="279"/>
      <c r="D30" s="272"/>
      <c r="E30" s="272"/>
      <c r="F30" s="272"/>
      <c r="G30" s="279"/>
      <c r="H30" s="272" t="s">
        <v>117</v>
      </c>
      <c r="I30" s="279">
        <v>46085</v>
      </c>
      <c r="K30" s="278">
        <v>27</v>
      </c>
      <c r="L30" s="284"/>
      <c r="M30" s="280"/>
      <c r="N30" s="280"/>
      <c r="O30" s="280"/>
      <c r="P30" s="284"/>
      <c r="Q30" s="275"/>
      <c r="R30" s="284"/>
      <c r="S30" s="275"/>
      <c r="U30" s="278">
        <v>27</v>
      </c>
      <c r="V30" s="272"/>
      <c r="W30" s="272"/>
      <c r="X30" s="272"/>
      <c r="Y30" s="272"/>
      <c r="Z30" s="280"/>
      <c r="AA30" s="280"/>
      <c r="AB30" s="280"/>
      <c r="AC30" s="280"/>
      <c r="AE30" s="278">
        <v>27</v>
      </c>
      <c r="AF30" s="287"/>
      <c r="AG30" s="287"/>
      <c r="AH30" s="287"/>
      <c r="AI30" s="287"/>
      <c r="AJ30" s="287"/>
      <c r="AK30" s="287"/>
      <c r="AL30" s="272"/>
      <c r="AM30" s="287"/>
    </row>
    <row r="31" spans="1:39" ht="18" customHeight="1">
      <c r="A31" s="280">
        <v>28</v>
      </c>
      <c r="B31" s="272"/>
      <c r="C31" s="279"/>
      <c r="D31" s="272"/>
      <c r="E31" s="272"/>
      <c r="F31" s="272"/>
      <c r="G31" s="279"/>
      <c r="H31" s="272" t="s">
        <v>118</v>
      </c>
      <c r="I31" s="279">
        <v>46162</v>
      </c>
      <c r="K31" s="280">
        <v>28</v>
      </c>
      <c r="L31" s="284"/>
      <c r="M31" s="280"/>
      <c r="N31" s="280"/>
      <c r="O31" s="280"/>
      <c r="P31" s="284"/>
      <c r="Q31" s="275"/>
      <c r="R31" s="284"/>
      <c r="S31" s="275"/>
      <c r="U31" s="280">
        <v>28</v>
      </c>
      <c r="V31" s="272"/>
      <c r="W31" s="272"/>
      <c r="X31" s="272"/>
      <c r="Y31" s="272"/>
      <c r="Z31" s="280"/>
      <c r="AA31" s="280"/>
      <c r="AB31" s="280"/>
      <c r="AC31" s="280"/>
      <c r="AE31" s="280">
        <v>28</v>
      </c>
      <c r="AF31" s="287"/>
      <c r="AG31" s="287"/>
      <c r="AH31" s="287"/>
      <c r="AI31" s="287"/>
      <c r="AJ31" s="287"/>
      <c r="AK31" s="287"/>
      <c r="AL31" s="272"/>
      <c r="AM31" s="287"/>
    </row>
    <row r="32" spans="1:39" ht="18" customHeight="1">
      <c r="A32" s="278">
        <v>29</v>
      </c>
      <c r="B32" s="272"/>
      <c r="C32" s="279"/>
      <c r="D32" s="272"/>
      <c r="E32" s="272"/>
      <c r="F32" s="272"/>
      <c r="G32" s="279"/>
      <c r="H32" s="272" t="s">
        <v>119</v>
      </c>
      <c r="I32" s="279">
        <v>46185</v>
      </c>
      <c r="K32" s="278">
        <v>29</v>
      </c>
      <c r="L32" s="284"/>
      <c r="M32" s="280"/>
      <c r="N32" s="280"/>
      <c r="O32" s="280"/>
      <c r="P32" s="284"/>
      <c r="Q32" s="275"/>
      <c r="R32" s="284"/>
      <c r="S32" s="275"/>
      <c r="U32" s="278">
        <v>29</v>
      </c>
      <c r="V32" s="272"/>
      <c r="W32" s="272"/>
      <c r="X32" s="272"/>
      <c r="Y32" s="272"/>
      <c r="Z32" s="280"/>
      <c r="AA32" s="280"/>
      <c r="AB32" s="280"/>
      <c r="AC32" s="280"/>
      <c r="AE32" s="278">
        <v>29</v>
      </c>
      <c r="AF32" s="287"/>
      <c r="AG32" s="287"/>
      <c r="AH32" s="287"/>
      <c r="AI32" s="287"/>
      <c r="AJ32" s="287"/>
      <c r="AK32" s="287"/>
      <c r="AL32" s="272"/>
      <c r="AM32" s="287"/>
    </row>
    <row r="33" spans="1:39" ht="18" customHeight="1">
      <c r="A33" s="280">
        <v>30</v>
      </c>
      <c r="B33" s="284"/>
      <c r="C33" s="280"/>
      <c r="D33" s="280"/>
      <c r="E33" s="280"/>
      <c r="F33" s="284"/>
      <c r="G33" s="280"/>
      <c r="H33" s="284"/>
      <c r="I33" s="280"/>
      <c r="K33" s="280">
        <v>30</v>
      </c>
      <c r="L33" s="284"/>
      <c r="M33" s="280"/>
      <c r="N33" s="280"/>
      <c r="O33" s="280"/>
      <c r="P33" s="284"/>
      <c r="Q33" s="280"/>
      <c r="R33" s="284"/>
      <c r="S33" s="280"/>
      <c r="U33" s="280">
        <v>30</v>
      </c>
      <c r="V33" s="272"/>
      <c r="W33" s="272"/>
      <c r="X33" s="272"/>
      <c r="Y33" s="272"/>
      <c r="Z33" s="280"/>
      <c r="AA33" s="280"/>
      <c r="AB33" s="280"/>
      <c r="AC33" s="280"/>
      <c r="AE33" s="280">
        <v>30</v>
      </c>
      <c r="AF33" s="287"/>
      <c r="AG33" s="287"/>
      <c r="AH33" s="287"/>
      <c r="AI33" s="287"/>
      <c r="AJ33" s="287"/>
      <c r="AK33" s="287"/>
      <c r="AL33" s="272"/>
      <c r="AM33" s="287"/>
    </row>
    <row r="34" spans="1:39" ht="18" customHeight="1">
      <c r="A34" s="278">
        <v>31</v>
      </c>
      <c r="B34" s="284"/>
      <c r="C34" s="280"/>
      <c r="D34" s="280"/>
      <c r="E34" s="280"/>
      <c r="F34" s="284"/>
      <c r="G34" s="280"/>
      <c r="H34" s="284"/>
      <c r="I34" s="280"/>
      <c r="K34" s="278">
        <v>31</v>
      </c>
      <c r="L34" s="284"/>
      <c r="M34" s="280"/>
      <c r="N34" s="280"/>
      <c r="O34" s="280"/>
      <c r="P34" s="284"/>
      <c r="Q34" s="280"/>
      <c r="R34" s="284"/>
      <c r="S34" s="280"/>
      <c r="U34" s="278">
        <v>31</v>
      </c>
      <c r="V34" s="272"/>
      <c r="W34" s="272"/>
      <c r="X34" s="272"/>
      <c r="Y34" s="272"/>
      <c r="Z34" s="280"/>
      <c r="AA34" s="280"/>
      <c r="AB34" s="280"/>
      <c r="AC34" s="280"/>
      <c r="AE34" s="278">
        <v>31</v>
      </c>
      <c r="AF34" s="287"/>
      <c r="AG34" s="287"/>
      <c r="AH34" s="287"/>
      <c r="AI34" s="287"/>
      <c r="AJ34" s="287"/>
      <c r="AK34" s="287"/>
      <c r="AL34" s="272"/>
      <c r="AM34" s="287"/>
    </row>
    <row r="35" spans="1:39" ht="18" customHeight="1">
      <c r="A35" s="280">
        <v>32</v>
      </c>
      <c r="B35" s="284"/>
      <c r="C35" s="280"/>
      <c r="D35" s="280"/>
      <c r="E35" s="280"/>
      <c r="F35" s="284"/>
      <c r="G35" s="280"/>
      <c r="H35" s="284"/>
      <c r="I35" s="280"/>
      <c r="K35" s="280">
        <v>32</v>
      </c>
      <c r="L35" s="284"/>
      <c r="M35" s="280"/>
      <c r="N35" s="280"/>
      <c r="O35" s="280"/>
      <c r="P35" s="284"/>
      <c r="Q35" s="280"/>
      <c r="R35" s="284"/>
      <c r="S35" s="280"/>
      <c r="U35" s="280">
        <v>32</v>
      </c>
      <c r="V35" s="272"/>
      <c r="W35" s="272"/>
      <c r="X35" s="272"/>
      <c r="Y35" s="272"/>
      <c r="Z35" s="280"/>
      <c r="AA35" s="280"/>
      <c r="AB35" s="280"/>
      <c r="AC35" s="280"/>
      <c r="AE35" s="280">
        <v>32</v>
      </c>
      <c r="AF35" s="287"/>
      <c r="AG35" s="287"/>
      <c r="AH35" s="287"/>
      <c r="AI35" s="287"/>
      <c r="AJ35" s="287"/>
      <c r="AK35" s="287"/>
      <c r="AL35" s="272"/>
      <c r="AM35" s="287"/>
    </row>
    <row r="36" spans="1:39" ht="18" customHeight="1">
      <c r="A36" s="278">
        <v>33</v>
      </c>
      <c r="B36" s="284"/>
      <c r="C36" s="280"/>
      <c r="D36" s="280"/>
      <c r="E36" s="280"/>
      <c r="F36" s="284"/>
      <c r="G36" s="280"/>
      <c r="H36" s="284"/>
      <c r="I36" s="280"/>
      <c r="K36" s="278">
        <v>33</v>
      </c>
      <c r="L36" s="284"/>
      <c r="M36" s="280"/>
      <c r="N36" s="280"/>
      <c r="O36" s="280"/>
      <c r="P36" s="284"/>
      <c r="Q36" s="280"/>
      <c r="R36" s="284"/>
      <c r="S36" s="280"/>
      <c r="U36" s="278">
        <v>33</v>
      </c>
      <c r="V36" s="272"/>
      <c r="W36" s="272"/>
      <c r="X36" s="272"/>
      <c r="Y36" s="272"/>
      <c r="Z36" s="280"/>
      <c r="AA36" s="280"/>
      <c r="AB36" s="280"/>
      <c r="AC36" s="280"/>
      <c r="AE36" s="278">
        <v>33</v>
      </c>
      <c r="AF36" s="287"/>
      <c r="AG36" s="287"/>
      <c r="AH36" s="287"/>
      <c r="AI36" s="287"/>
      <c r="AJ36" s="287"/>
      <c r="AK36" s="287"/>
      <c r="AL36" s="272"/>
      <c r="AM36" s="287"/>
    </row>
    <row r="37" spans="1:39" ht="18" customHeight="1">
      <c r="A37" s="280">
        <v>34</v>
      </c>
      <c r="B37" s="284"/>
      <c r="C37" s="280"/>
      <c r="D37" s="280"/>
      <c r="E37" s="280"/>
      <c r="F37" s="284"/>
      <c r="G37" s="280"/>
      <c r="H37" s="284"/>
      <c r="I37" s="280"/>
      <c r="K37" s="280">
        <v>34</v>
      </c>
      <c r="L37" s="284"/>
      <c r="M37" s="280"/>
      <c r="N37" s="280"/>
      <c r="O37" s="280"/>
      <c r="P37" s="284"/>
      <c r="Q37" s="280"/>
      <c r="R37" s="284"/>
      <c r="S37" s="280"/>
      <c r="U37" s="280">
        <v>34</v>
      </c>
      <c r="V37" s="272"/>
      <c r="W37" s="272"/>
      <c r="X37" s="272"/>
      <c r="Y37" s="272"/>
      <c r="Z37" s="280"/>
      <c r="AA37" s="280"/>
      <c r="AB37" s="280"/>
      <c r="AC37" s="280"/>
      <c r="AE37" s="280">
        <v>34</v>
      </c>
      <c r="AF37" s="287"/>
      <c r="AG37" s="287"/>
      <c r="AH37" s="287"/>
      <c r="AI37" s="287"/>
      <c r="AJ37" s="287"/>
      <c r="AK37" s="287"/>
      <c r="AL37" s="272"/>
      <c r="AM37" s="287"/>
    </row>
    <row r="38" spans="1:39" ht="18" customHeight="1">
      <c r="A38" s="278">
        <v>35</v>
      </c>
      <c r="B38" s="284"/>
      <c r="C38" s="280"/>
      <c r="D38" s="280"/>
      <c r="E38" s="280"/>
      <c r="F38" s="284"/>
      <c r="G38" s="280"/>
      <c r="H38" s="284"/>
      <c r="I38" s="280"/>
      <c r="K38" s="278">
        <v>35</v>
      </c>
      <c r="L38" s="284"/>
      <c r="M38" s="280"/>
      <c r="N38" s="280"/>
      <c r="O38" s="280"/>
      <c r="P38" s="284"/>
      <c r="Q38" s="280"/>
      <c r="R38" s="284"/>
      <c r="S38" s="280"/>
      <c r="U38" s="278">
        <v>35</v>
      </c>
      <c r="V38" s="272"/>
      <c r="W38" s="272"/>
      <c r="X38" s="272"/>
      <c r="Y38" s="272"/>
      <c r="Z38" s="280"/>
      <c r="AA38" s="280"/>
      <c r="AB38" s="280"/>
      <c r="AC38" s="280"/>
      <c r="AE38" s="278">
        <v>35</v>
      </c>
      <c r="AF38" s="287"/>
      <c r="AG38" s="287"/>
      <c r="AH38" s="287"/>
      <c r="AI38" s="287"/>
      <c r="AJ38" s="287"/>
      <c r="AK38" s="287"/>
      <c r="AL38" s="272"/>
      <c r="AM38" s="287"/>
    </row>
    <row r="39" spans="1:39" ht="18" customHeight="1">
      <c r="A39" s="280">
        <v>36</v>
      </c>
      <c r="B39" s="284"/>
      <c r="C39" s="280"/>
      <c r="D39" s="280"/>
      <c r="E39" s="280"/>
      <c r="F39" s="284"/>
      <c r="G39" s="280"/>
      <c r="H39" s="284"/>
      <c r="I39" s="280"/>
      <c r="K39" s="280">
        <v>36</v>
      </c>
      <c r="L39" s="284"/>
      <c r="M39" s="280"/>
      <c r="N39" s="280"/>
      <c r="O39" s="280"/>
      <c r="P39" s="284"/>
      <c r="Q39" s="280"/>
      <c r="R39" s="284"/>
      <c r="S39" s="280"/>
      <c r="U39" s="280">
        <v>36</v>
      </c>
      <c r="V39" s="272"/>
      <c r="W39" s="272"/>
      <c r="X39" s="272"/>
      <c r="Y39" s="272"/>
      <c r="Z39" s="280"/>
      <c r="AA39" s="280"/>
      <c r="AB39" s="280"/>
      <c r="AC39" s="280"/>
      <c r="AE39" s="280">
        <v>36</v>
      </c>
      <c r="AF39" s="287"/>
      <c r="AG39" s="287"/>
      <c r="AH39" s="287"/>
      <c r="AI39" s="287"/>
      <c r="AJ39" s="287"/>
      <c r="AK39" s="287"/>
      <c r="AL39" s="272"/>
      <c r="AM39" s="287"/>
    </row>
    <row r="40" spans="1:39" ht="18" customHeight="1">
      <c r="A40" s="278">
        <v>37</v>
      </c>
      <c r="B40" s="284"/>
      <c r="C40" s="280"/>
      <c r="D40" s="280"/>
      <c r="E40" s="280"/>
      <c r="F40" s="284"/>
      <c r="G40" s="280"/>
      <c r="H40" s="284"/>
      <c r="I40" s="280"/>
      <c r="K40" s="278">
        <v>37</v>
      </c>
      <c r="L40" s="284"/>
      <c r="M40" s="280"/>
      <c r="N40" s="280"/>
      <c r="O40" s="280"/>
      <c r="P40" s="284"/>
      <c r="Q40" s="280"/>
      <c r="R40" s="284"/>
      <c r="S40" s="280"/>
      <c r="U40" s="278">
        <v>37</v>
      </c>
      <c r="V40" s="272"/>
      <c r="W40" s="272"/>
      <c r="X40" s="272"/>
      <c r="Y40" s="272"/>
      <c r="Z40" s="280"/>
      <c r="AA40" s="280"/>
      <c r="AB40" s="280"/>
      <c r="AC40" s="280"/>
      <c r="AE40" s="278">
        <v>37</v>
      </c>
      <c r="AF40" s="287"/>
      <c r="AG40" s="287"/>
      <c r="AH40" s="287"/>
      <c r="AI40" s="287"/>
      <c r="AJ40" s="287"/>
      <c r="AK40" s="287"/>
      <c r="AL40" s="272"/>
      <c r="AM40" s="287"/>
    </row>
    <row r="41" spans="1:39" ht="18" customHeight="1">
      <c r="A41" s="280">
        <v>38</v>
      </c>
      <c r="B41" s="284"/>
      <c r="C41" s="280"/>
      <c r="D41" s="280"/>
      <c r="E41" s="280"/>
      <c r="F41" s="284"/>
      <c r="G41" s="280"/>
      <c r="H41" s="284"/>
      <c r="I41" s="280"/>
      <c r="K41" s="280">
        <v>38</v>
      </c>
      <c r="L41" s="284"/>
      <c r="M41" s="280"/>
      <c r="N41" s="280"/>
      <c r="O41" s="280"/>
      <c r="P41" s="284"/>
      <c r="Q41" s="280"/>
      <c r="R41" s="284"/>
      <c r="S41" s="280"/>
      <c r="U41" s="280">
        <v>38</v>
      </c>
      <c r="V41" s="272"/>
      <c r="W41" s="272"/>
      <c r="X41" s="272"/>
      <c r="Y41" s="272"/>
      <c r="Z41" s="280"/>
      <c r="AA41" s="280"/>
      <c r="AB41" s="280"/>
      <c r="AC41" s="280"/>
      <c r="AE41" s="280">
        <v>38</v>
      </c>
      <c r="AF41" s="287"/>
      <c r="AG41" s="287"/>
      <c r="AH41" s="287"/>
      <c r="AI41" s="287"/>
      <c r="AJ41" s="287"/>
      <c r="AK41" s="287"/>
      <c r="AL41" s="272"/>
      <c r="AM41" s="287"/>
    </row>
    <row r="42" spans="1:39" ht="18" customHeight="1">
      <c r="A42" s="278">
        <v>39</v>
      </c>
      <c r="B42" s="284"/>
      <c r="C42" s="280"/>
      <c r="D42" s="280"/>
      <c r="E42" s="280"/>
      <c r="F42" s="284"/>
      <c r="G42" s="280"/>
      <c r="H42" s="284"/>
      <c r="I42" s="280"/>
      <c r="K42" s="278">
        <v>39</v>
      </c>
      <c r="L42" s="284"/>
      <c r="M42" s="280"/>
      <c r="N42" s="280"/>
      <c r="O42" s="280"/>
      <c r="P42" s="284"/>
      <c r="Q42" s="280"/>
      <c r="R42" s="284"/>
      <c r="S42" s="280"/>
      <c r="U42" s="278">
        <v>39</v>
      </c>
      <c r="V42" s="272"/>
      <c r="W42" s="272"/>
      <c r="X42" s="272"/>
      <c r="Y42" s="272"/>
      <c r="Z42" s="280"/>
      <c r="AA42" s="280"/>
      <c r="AB42" s="280"/>
      <c r="AC42" s="280"/>
      <c r="AE42" s="278">
        <v>39</v>
      </c>
      <c r="AF42" s="287"/>
      <c r="AG42" s="287"/>
      <c r="AH42" s="287"/>
      <c r="AI42" s="287"/>
      <c r="AJ42" s="287"/>
      <c r="AK42" s="287"/>
      <c r="AL42" s="272"/>
      <c r="AM42" s="287"/>
    </row>
    <row r="43" spans="1:39" ht="18" customHeight="1">
      <c r="A43" s="280">
        <v>40</v>
      </c>
      <c r="B43" s="284"/>
      <c r="C43" s="280"/>
      <c r="D43" s="280"/>
      <c r="E43" s="280"/>
      <c r="F43" s="284"/>
      <c r="G43" s="280"/>
      <c r="H43" s="284"/>
      <c r="I43" s="280"/>
      <c r="K43" s="280">
        <v>40</v>
      </c>
      <c r="L43" s="284"/>
      <c r="M43" s="280"/>
      <c r="N43" s="280"/>
      <c r="O43" s="280"/>
      <c r="P43" s="284"/>
      <c r="Q43" s="280"/>
      <c r="R43" s="284"/>
      <c r="S43" s="280"/>
      <c r="U43" s="280">
        <v>40</v>
      </c>
      <c r="V43" s="272"/>
      <c r="W43" s="272"/>
      <c r="X43" s="272"/>
      <c r="Y43" s="272"/>
      <c r="Z43" s="280"/>
      <c r="AA43" s="280"/>
      <c r="AB43" s="280"/>
      <c r="AC43" s="280"/>
      <c r="AE43" s="280">
        <v>40</v>
      </c>
      <c r="AF43" s="287"/>
      <c r="AG43" s="287"/>
      <c r="AH43" s="287"/>
      <c r="AI43" s="287"/>
      <c r="AJ43" s="287"/>
      <c r="AK43" s="287"/>
      <c r="AL43" s="272"/>
      <c r="AM43" s="287"/>
    </row>
    <row r="44" spans="1:39" ht="18" customHeight="1">
      <c r="A44" s="278">
        <v>41</v>
      </c>
      <c r="B44" s="284"/>
      <c r="C44" s="280"/>
      <c r="D44" s="280"/>
      <c r="E44" s="280"/>
      <c r="F44" s="284"/>
      <c r="G44" s="280"/>
      <c r="H44" s="284"/>
      <c r="I44" s="280"/>
      <c r="K44" s="278">
        <v>41</v>
      </c>
      <c r="L44" s="284"/>
      <c r="M44" s="280"/>
      <c r="N44" s="280"/>
      <c r="O44" s="280"/>
      <c r="P44" s="284"/>
      <c r="Q44" s="280"/>
      <c r="R44" s="284"/>
      <c r="S44" s="280"/>
      <c r="U44" s="278">
        <v>41</v>
      </c>
      <c r="V44" s="284"/>
      <c r="W44" s="280"/>
      <c r="X44" s="280"/>
      <c r="Y44" s="280"/>
      <c r="Z44" s="284"/>
      <c r="AA44" s="280"/>
      <c r="AB44" s="284"/>
      <c r="AC44" s="280"/>
      <c r="AE44" s="278">
        <v>41</v>
      </c>
      <c r="AF44" s="284"/>
      <c r="AG44" s="280"/>
      <c r="AH44" s="280"/>
      <c r="AI44" s="280"/>
      <c r="AJ44" s="284"/>
      <c r="AK44" s="280"/>
      <c r="AL44" s="284"/>
      <c r="AM44" s="280"/>
    </row>
    <row r="45" spans="1:39" ht="18" customHeight="1">
      <c r="A45" s="280">
        <v>42</v>
      </c>
      <c r="B45" s="284"/>
      <c r="C45" s="280"/>
      <c r="D45" s="280"/>
      <c r="E45" s="280"/>
      <c r="F45" s="284"/>
      <c r="G45" s="280"/>
      <c r="H45" s="284"/>
      <c r="I45" s="280"/>
      <c r="K45" s="280">
        <v>42</v>
      </c>
      <c r="L45" s="284"/>
      <c r="M45" s="280"/>
      <c r="N45" s="280"/>
      <c r="O45" s="280"/>
      <c r="P45" s="284"/>
      <c r="Q45" s="280"/>
      <c r="R45" s="284"/>
      <c r="S45" s="280"/>
      <c r="U45" s="280">
        <v>42</v>
      </c>
      <c r="V45" s="284"/>
      <c r="W45" s="280"/>
      <c r="X45" s="280"/>
      <c r="Y45" s="280"/>
      <c r="Z45" s="284"/>
      <c r="AA45" s="280"/>
      <c r="AB45" s="284"/>
      <c r="AC45" s="280"/>
      <c r="AE45" s="280">
        <v>42</v>
      </c>
      <c r="AF45" s="284"/>
      <c r="AG45" s="280"/>
      <c r="AH45" s="280"/>
      <c r="AI45" s="280"/>
      <c r="AJ45" s="284"/>
      <c r="AK45" s="280"/>
      <c r="AL45" s="284"/>
      <c r="AM45" s="280"/>
    </row>
    <row r="46" spans="1:39" ht="18" customHeight="1">
      <c r="A46" s="278">
        <v>43</v>
      </c>
      <c r="B46" s="284"/>
      <c r="C46" s="280"/>
      <c r="D46" s="280"/>
      <c r="E46" s="280"/>
      <c r="F46" s="284"/>
      <c r="G46" s="280"/>
      <c r="H46" s="284"/>
      <c r="I46" s="280"/>
      <c r="K46" s="278">
        <v>43</v>
      </c>
      <c r="L46" s="284"/>
      <c r="M46" s="280"/>
      <c r="N46" s="280"/>
      <c r="O46" s="280"/>
      <c r="P46" s="284"/>
      <c r="Q46" s="280"/>
      <c r="R46" s="284"/>
      <c r="S46" s="280"/>
      <c r="U46" s="278">
        <v>43</v>
      </c>
      <c r="V46" s="284"/>
      <c r="W46" s="280"/>
      <c r="X46" s="280"/>
      <c r="Y46" s="280"/>
      <c r="Z46" s="284"/>
      <c r="AA46" s="280"/>
      <c r="AB46" s="284"/>
      <c r="AC46" s="280"/>
      <c r="AE46" s="278">
        <v>43</v>
      </c>
      <c r="AF46" s="284"/>
      <c r="AG46" s="280"/>
      <c r="AH46" s="280"/>
      <c r="AI46" s="280"/>
      <c r="AJ46" s="284"/>
      <c r="AK46" s="280"/>
      <c r="AL46" s="284"/>
      <c r="AM46" s="280"/>
    </row>
    <row r="47" spans="1:39" ht="18" customHeight="1">
      <c r="A47" s="280">
        <v>44</v>
      </c>
      <c r="B47" s="284"/>
      <c r="C47" s="280"/>
      <c r="D47" s="280"/>
      <c r="E47" s="280"/>
      <c r="F47" s="284"/>
      <c r="G47" s="280"/>
      <c r="H47" s="284"/>
      <c r="I47" s="280"/>
      <c r="K47" s="280">
        <v>44</v>
      </c>
      <c r="L47" s="284"/>
      <c r="M47" s="280"/>
      <c r="N47" s="280"/>
      <c r="O47" s="280"/>
      <c r="P47" s="284"/>
      <c r="Q47" s="280"/>
      <c r="R47" s="284"/>
      <c r="S47" s="280"/>
      <c r="U47" s="280">
        <v>44</v>
      </c>
      <c r="V47" s="284"/>
      <c r="W47" s="280"/>
      <c r="X47" s="280"/>
      <c r="Y47" s="280"/>
      <c r="Z47" s="284"/>
      <c r="AA47" s="280"/>
      <c r="AB47" s="284"/>
      <c r="AC47" s="280"/>
      <c r="AE47" s="280">
        <v>44</v>
      </c>
      <c r="AF47" s="284"/>
      <c r="AG47" s="280"/>
      <c r="AH47" s="280"/>
      <c r="AI47" s="280"/>
      <c r="AJ47" s="284"/>
      <c r="AK47" s="280"/>
      <c r="AL47" s="284"/>
      <c r="AM47" s="280"/>
    </row>
    <row r="48" spans="1:39" ht="18" customHeight="1">
      <c r="A48" s="278">
        <v>45</v>
      </c>
      <c r="B48" s="284"/>
      <c r="C48" s="280"/>
      <c r="D48" s="280"/>
      <c r="E48" s="280"/>
      <c r="F48" s="284"/>
      <c r="G48" s="280"/>
      <c r="H48" s="284"/>
      <c r="I48" s="280"/>
      <c r="K48" s="278">
        <v>45</v>
      </c>
      <c r="L48" s="284"/>
      <c r="M48" s="280"/>
      <c r="N48" s="280"/>
      <c r="O48" s="280"/>
      <c r="P48" s="284"/>
      <c r="Q48" s="280"/>
      <c r="R48" s="284"/>
      <c r="S48" s="280"/>
      <c r="U48" s="278">
        <v>45</v>
      </c>
      <c r="V48" s="284"/>
      <c r="W48" s="280"/>
      <c r="X48" s="280"/>
      <c r="Y48" s="280"/>
      <c r="Z48" s="284"/>
      <c r="AA48" s="280"/>
      <c r="AB48" s="284"/>
      <c r="AC48" s="280"/>
      <c r="AE48" s="278">
        <v>45</v>
      </c>
      <c r="AF48" s="284"/>
      <c r="AG48" s="280"/>
      <c r="AH48" s="280"/>
      <c r="AI48" s="280"/>
      <c r="AJ48" s="284"/>
      <c r="AK48" s="280"/>
      <c r="AL48" s="284"/>
      <c r="AM48" s="280"/>
    </row>
    <row r="49" spans="1:39" ht="18" customHeight="1">
      <c r="A49" s="280">
        <v>46</v>
      </c>
      <c r="B49" s="284"/>
      <c r="C49" s="280"/>
      <c r="D49" s="280"/>
      <c r="E49" s="280"/>
      <c r="F49" s="284"/>
      <c r="G49" s="280"/>
      <c r="H49" s="284"/>
      <c r="I49" s="280"/>
      <c r="K49" s="280">
        <v>46</v>
      </c>
      <c r="L49" s="284"/>
      <c r="M49" s="280"/>
      <c r="N49" s="280"/>
      <c r="O49" s="280"/>
      <c r="P49" s="284"/>
      <c r="Q49" s="280"/>
      <c r="R49" s="284"/>
      <c r="S49" s="280"/>
      <c r="U49" s="280">
        <v>46</v>
      </c>
      <c r="V49" s="284"/>
      <c r="W49" s="280"/>
      <c r="X49" s="280"/>
      <c r="Y49" s="280"/>
      <c r="Z49" s="284"/>
      <c r="AA49" s="280"/>
      <c r="AB49" s="284"/>
      <c r="AC49" s="280"/>
      <c r="AE49" s="280">
        <v>46</v>
      </c>
      <c r="AF49" s="284"/>
      <c r="AG49" s="280"/>
      <c r="AH49" s="280"/>
      <c r="AI49" s="280"/>
      <c r="AJ49" s="284"/>
      <c r="AK49" s="280"/>
      <c r="AL49" s="284"/>
      <c r="AM49" s="280"/>
    </row>
    <row r="50" spans="1:39" ht="18" customHeight="1">
      <c r="A50" s="278">
        <v>47</v>
      </c>
      <c r="B50" s="284"/>
      <c r="C50" s="280"/>
      <c r="D50" s="280"/>
      <c r="E50" s="280"/>
      <c r="F50" s="284"/>
      <c r="G50" s="280"/>
      <c r="H50" s="284"/>
      <c r="I50" s="280"/>
      <c r="K50" s="278">
        <v>47</v>
      </c>
      <c r="L50" s="284"/>
      <c r="M50" s="280"/>
      <c r="N50" s="280"/>
      <c r="O50" s="280"/>
      <c r="P50" s="284"/>
      <c r="Q50" s="280"/>
      <c r="R50" s="284"/>
      <c r="S50" s="280"/>
      <c r="U50" s="278">
        <v>47</v>
      </c>
      <c r="V50" s="284"/>
      <c r="W50" s="280"/>
      <c r="X50" s="280"/>
      <c r="Y50" s="280"/>
      <c r="Z50" s="284"/>
      <c r="AA50" s="280"/>
      <c r="AB50" s="284"/>
      <c r="AC50" s="280"/>
      <c r="AE50" s="278">
        <v>47</v>
      </c>
      <c r="AF50" s="284"/>
      <c r="AG50" s="280"/>
      <c r="AH50" s="280"/>
      <c r="AI50" s="280"/>
      <c r="AJ50" s="284"/>
      <c r="AK50" s="280"/>
      <c r="AL50" s="284"/>
      <c r="AM50" s="280"/>
    </row>
    <row r="51" spans="1:39" ht="18" customHeight="1">
      <c r="A51" s="280">
        <v>48</v>
      </c>
      <c r="B51" s="284"/>
      <c r="C51" s="280"/>
      <c r="D51" s="280"/>
      <c r="E51" s="280"/>
      <c r="F51" s="284"/>
      <c r="G51" s="280"/>
      <c r="H51" s="284"/>
      <c r="I51" s="280"/>
      <c r="K51" s="280">
        <v>48</v>
      </c>
      <c r="L51" s="284"/>
      <c r="M51" s="280"/>
      <c r="N51" s="280"/>
      <c r="O51" s="280"/>
      <c r="P51" s="284"/>
      <c r="Q51" s="280"/>
      <c r="R51" s="284"/>
      <c r="S51" s="280"/>
      <c r="U51" s="280">
        <v>48</v>
      </c>
      <c r="V51" s="284"/>
      <c r="W51" s="280"/>
      <c r="X51" s="280"/>
      <c r="Y51" s="280"/>
      <c r="Z51" s="284"/>
      <c r="AA51" s="280"/>
      <c r="AB51" s="284"/>
      <c r="AC51" s="280"/>
      <c r="AE51" s="280">
        <v>48</v>
      </c>
      <c r="AF51" s="284"/>
      <c r="AG51" s="280"/>
      <c r="AH51" s="280"/>
      <c r="AI51" s="280"/>
      <c r="AJ51" s="284"/>
      <c r="AK51" s="280"/>
      <c r="AL51" s="284"/>
      <c r="AM51" s="280"/>
    </row>
    <row r="52" spans="1:39" ht="18" customHeight="1">
      <c r="A52" s="278">
        <v>49</v>
      </c>
      <c r="B52" s="284"/>
      <c r="C52" s="280"/>
      <c r="D52" s="280"/>
      <c r="E52" s="280"/>
      <c r="F52" s="284"/>
      <c r="G52" s="280"/>
      <c r="H52" s="284"/>
      <c r="I52" s="280"/>
      <c r="K52" s="278">
        <v>49</v>
      </c>
      <c r="L52" s="284"/>
      <c r="M52" s="280"/>
      <c r="N52" s="280"/>
      <c r="O52" s="280"/>
      <c r="P52" s="284"/>
      <c r="Q52" s="280"/>
      <c r="R52" s="284"/>
      <c r="S52" s="280"/>
      <c r="U52" s="278">
        <v>49</v>
      </c>
      <c r="V52" s="284"/>
      <c r="W52" s="280"/>
      <c r="X52" s="280"/>
      <c r="Y52" s="280"/>
      <c r="Z52" s="284"/>
      <c r="AA52" s="280"/>
      <c r="AB52" s="284"/>
      <c r="AC52" s="280"/>
      <c r="AE52" s="278">
        <v>49</v>
      </c>
      <c r="AF52" s="284"/>
      <c r="AG52" s="280"/>
      <c r="AH52" s="280"/>
      <c r="AI52" s="280"/>
      <c r="AJ52" s="284"/>
      <c r="AK52" s="280"/>
      <c r="AL52" s="284"/>
      <c r="AM52" s="280"/>
    </row>
    <row r="53" spans="1:39" ht="18" customHeight="1">
      <c r="A53" s="280">
        <v>50</v>
      </c>
      <c r="B53" s="284"/>
      <c r="C53" s="280"/>
      <c r="D53" s="280"/>
      <c r="E53" s="280"/>
      <c r="F53" s="284"/>
      <c r="G53" s="280"/>
      <c r="H53" s="284"/>
      <c r="I53" s="280"/>
      <c r="K53" s="280">
        <v>50</v>
      </c>
      <c r="L53" s="284"/>
      <c r="M53" s="280"/>
      <c r="N53" s="280"/>
      <c r="O53" s="280"/>
      <c r="P53" s="284"/>
      <c r="Q53" s="280"/>
      <c r="R53" s="284"/>
      <c r="S53" s="280"/>
      <c r="U53" s="280">
        <v>50</v>
      </c>
      <c r="V53" s="284"/>
      <c r="W53" s="280"/>
      <c r="X53" s="280"/>
      <c r="Y53" s="280"/>
      <c r="Z53" s="284"/>
      <c r="AA53" s="280"/>
      <c r="AB53" s="284"/>
      <c r="AC53" s="280"/>
      <c r="AE53" s="280">
        <v>50</v>
      </c>
      <c r="AF53" s="284"/>
      <c r="AG53" s="280"/>
      <c r="AH53" s="280"/>
      <c r="AI53" s="280"/>
      <c r="AJ53" s="284"/>
      <c r="AK53" s="280"/>
      <c r="AL53" s="284"/>
      <c r="AM53" s="280"/>
    </row>
    <row r="54" spans="1:39" ht="18" customHeight="1">
      <c r="A54" s="278">
        <v>51</v>
      </c>
      <c r="B54" s="284"/>
      <c r="C54" s="280"/>
      <c r="D54" s="280"/>
      <c r="E54" s="280"/>
      <c r="F54" s="284"/>
      <c r="G54" s="280"/>
      <c r="H54" s="282"/>
      <c r="I54" s="285"/>
      <c r="K54" s="278">
        <v>51</v>
      </c>
      <c r="L54" s="284"/>
      <c r="M54" s="280"/>
      <c r="N54" s="280"/>
      <c r="O54" s="280"/>
      <c r="P54" s="284"/>
      <c r="Q54" s="280"/>
      <c r="R54" s="282"/>
      <c r="S54" s="285"/>
      <c r="U54" s="278">
        <v>51</v>
      </c>
      <c r="V54" s="284"/>
      <c r="W54" s="280"/>
      <c r="X54" s="280"/>
      <c r="Y54" s="280"/>
      <c r="Z54" s="284"/>
      <c r="AA54" s="280"/>
      <c r="AB54" s="282"/>
      <c r="AC54" s="285"/>
      <c r="AE54" s="278">
        <v>51</v>
      </c>
      <c r="AF54" s="284"/>
      <c r="AG54" s="280"/>
      <c r="AH54" s="280"/>
      <c r="AI54" s="280"/>
      <c r="AJ54" s="284"/>
      <c r="AK54" s="280"/>
      <c r="AL54" s="282"/>
      <c r="AM54" s="285"/>
    </row>
    <row r="55" spans="1:39" ht="18" customHeight="1">
      <c r="A55" s="280">
        <v>52</v>
      </c>
      <c r="B55" s="284"/>
      <c r="C55" s="280"/>
      <c r="D55" s="280"/>
      <c r="E55" s="280"/>
      <c r="F55" s="284"/>
      <c r="G55" s="280"/>
      <c r="H55" s="282"/>
      <c r="I55" s="285"/>
      <c r="K55" s="280">
        <v>52</v>
      </c>
      <c r="L55" s="284"/>
      <c r="M55" s="280"/>
      <c r="N55" s="280"/>
      <c r="O55" s="280"/>
      <c r="P55" s="284"/>
      <c r="Q55" s="280"/>
      <c r="R55" s="282"/>
      <c r="S55" s="285"/>
      <c r="U55" s="280">
        <v>52</v>
      </c>
      <c r="V55" s="284"/>
      <c r="W55" s="280"/>
      <c r="X55" s="280"/>
      <c r="Y55" s="280"/>
      <c r="Z55" s="284"/>
      <c r="AA55" s="280"/>
      <c r="AB55" s="282"/>
      <c r="AC55" s="285"/>
      <c r="AE55" s="280">
        <v>52</v>
      </c>
      <c r="AF55" s="284"/>
      <c r="AG55" s="280"/>
      <c r="AH55" s="280"/>
      <c r="AI55" s="280"/>
      <c r="AJ55" s="284"/>
      <c r="AK55" s="280"/>
      <c r="AL55" s="282"/>
      <c r="AM55" s="285"/>
    </row>
    <row r="56" spans="1:39" ht="18" customHeight="1">
      <c r="A56" s="278">
        <v>53</v>
      </c>
      <c r="B56" s="284"/>
      <c r="C56" s="280"/>
      <c r="D56" s="280"/>
      <c r="E56" s="280"/>
      <c r="F56" s="284"/>
      <c r="G56" s="280"/>
      <c r="H56" s="282"/>
      <c r="I56" s="285"/>
      <c r="K56" s="278">
        <v>53</v>
      </c>
      <c r="L56" s="284"/>
      <c r="M56" s="280"/>
      <c r="N56" s="280"/>
      <c r="O56" s="280"/>
      <c r="P56" s="284"/>
      <c r="Q56" s="280"/>
      <c r="R56" s="282"/>
      <c r="S56" s="285"/>
      <c r="U56" s="278">
        <v>53</v>
      </c>
      <c r="V56" s="284"/>
      <c r="W56" s="280"/>
      <c r="X56" s="280"/>
      <c r="Y56" s="280"/>
      <c r="Z56" s="284"/>
      <c r="AA56" s="280"/>
      <c r="AB56" s="282"/>
      <c r="AC56" s="285"/>
      <c r="AE56" s="278">
        <v>53</v>
      </c>
      <c r="AF56" s="284"/>
      <c r="AG56" s="280"/>
      <c r="AH56" s="280"/>
      <c r="AI56" s="280"/>
      <c r="AJ56" s="284"/>
      <c r="AK56" s="280"/>
      <c r="AL56" s="282"/>
      <c r="AM56" s="285"/>
    </row>
    <row r="57" spans="1:39" ht="18" customHeight="1">
      <c r="A57" s="280">
        <v>54</v>
      </c>
      <c r="B57" s="284"/>
      <c r="C57" s="280"/>
      <c r="D57" s="280"/>
      <c r="E57" s="280"/>
      <c r="F57" s="284"/>
      <c r="G57" s="280"/>
      <c r="H57" s="282"/>
      <c r="I57" s="285"/>
      <c r="K57" s="280">
        <v>54</v>
      </c>
      <c r="L57" s="284"/>
      <c r="M57" s="280"/>
      <c r="N57" s="280"/>
      <c r="O57" s="280"/>
      <c r="P57" s="284"/>
      <c r="Q57" s="280"/>
      <c r="R57" s="282"/>
      <c r="S57" s="285"/>
      <c r="U57" s="280">
        <v>54</v>
      </c>
      <c r="V57" s="284"/>
      <c r="W57" s="280"/>
      <c r="X57" s="280"/>
      <c r="Y57" s="280"/>
      <c r="Z57" s="284"/>
      <c r="AA57" s="280"/>
      <c r="AB57" s="282"/>
      <c r="AC57" s="285"/>
      <c r="AE57" s="280">
        <v>54</v>
      </c>
      <c r="AF57" s="284"/>
      <c r="AG57" s="280"/>
      <c r="AH57" s="280"/>
      <c r="AI57" s="280"/>
      <c r="AJ57" s="284"/>
      <c r="AK57" s="280"/>
      <c r="AL57" s="282"/>
      <c r="AM57" s="285"/>
    </row>
    <row r="58" spans="1:39" ht="18" customHeight="1">
      <c r="A58" s="278">
        <v>55</v>
      </c>
      <c r="B58" s="284"/>
      <c r="C58" s="280"/>
      <c r="D58" s="280"/>
      <c r="E58" s="280"/>
      <c r="F58" s="284"/>
      <c r="G58" s="280"/>
      <c r="H58" s="284"/>
      <c r="I58" s="280"/>
      <c r="K58" s="278">
        <v>55</v>
      </c>
      <c r="L58" s="284"/>
      <c r="M58" s="280"/>
      <c r="N58" s="280"/>
      <c r="O58" s="280"/>
      <c r="P58" s="284"/>
      <c r="Q58" s="280"/>
      <c r="R58" s="284"/>
      <c r="S58" s="280"/>
      <c r="U58" s="278">
        <v>55</v>
      </c>
      <c r="V58" s="284"/>
      <c r="W58" s="280"/>
      <c r="X58" s="280"/>
      <c r="Y58" s="280"/>
      <c r="Z58" s="284"/>
      <c r="AA58" s="280"/>
      <c r="AB58" s="284"/>
      <c r="AC58" s="280"/>
      <c r="AE58" s="278">
        <v>55</v>
      </c>
      <c r="AF58" s="284"/>
      <c r="AG58" s="280"/>
      <c r="AH58" s="280"/>
      <c r="AI58" s="280"/>
      <c r="AJ58" s="284"/>
      <c r="AK58" s="280"/>
      <c r="AL58" s="284"/>
      <c r="AM58" s="280"/>
    </row>
    <row r="59" spans="1:39" ht="18" customHeight="1">
      <c r="A59" s="280">
        <v>56</v>
      </c>
      <c r="B59" s="284"/>
      <c r="C59" s="280"/>
      <c r="D59" s="280"/>
      <c r="E59" s="280"/>
      <c r="F59" s="284"/>
      <c r="G59" s="280"/>
      <c r="H59" s="284"/>
      <c r="I59" s="280"/>
      <c r="K59" s="280">
        <v>56</v>
      </c>
      <c r="L59" s="284"/>
      <c r="M59" s="280"/>
      <c r="N59" s="280"/>
      <c r="O59" s="280"/>
      <c r="P59" s="284"/>
      <c r="Q59" s="280"/>
      <c r="R59" s="284"/>
      <c r="S59" s="280"/>
      <c r="U59" s="280">
        <v>56</v>
      </c>
      <c r="V59" s="284"/>
      <c r="W59" s="280"/>
      <c r="X59" s="280"/>
      <c r="Y59" s="280"/>
      <c r="Z59" s="284"/>
      <c r="AA59" s="280"/>
      <c r="AB59" s="284"/>
      <c r="AC59" s="280"/>
      <c r="AE59" s="280">
        <v>56</v>
      </c>
      <c r="AF59" s="284"/>
      <c r="AG59" s="280"/>
      <c r="AH59" s="280"/>
      <c r="AI59" s="280"/>
      <c r="AJ59" s="284"/>
      <c r="AK59" s="280"/>
      <c r="AL59" s="284"/>
      <c r="AM59" s="280"/>
    </row>
    <row r="60" spans="1:39" ht="18" customHeight="1">
      <c r="A60" s="278">
        <v>57</v>
      </c>
      <c r="B60" s="284"/>
      <c r="C60" s="280"/>
      <c r="D60" s="280"/>
      <c r="E60" s="280"/>
      <c r="F60" s="284"/>
      <c r="G60" s="280"/>
      <c r="H60" s="284"/>
      <c r="I60" s="280"/>
      <c r="K60" s="278">
        <v>57</v>
      </c>
      <c r="L60" s="284"/>
      <c r="M60" s="280"/>
      <c r="N60" s="280"/>
      <c r="O60" s="280"/>
      <c r="P60" s="284"/>
      <c r="Q60" s="280"/>
      <c r="R60" s="284"/>
      <c r="S60" s="280"/>
      <c r="U60" s="278">
        <v>57</v>
      </c>
      <c r="V60" s="284"/>
      <c r="W60" s="280"/>
      <c r="X60" s="280"/>
      <c r="Y60" s="280"/>
      <c r="Z60" s="284"/>
      <c r="AA60" s="280"/>
      <c r="AB60" s="284"/>
      <c r="AC60" s="280"/>
      <c r="AE60" s="278">
        <v>57</v>
      </c>
      <c r="AF60" s="284"/>
      <c r="AG60" s="280"/>
      <c r="AH60" s="280"/>
      <c r="AI60" s="280"/>
      <c r="AJ60" s="284"/>
      <c r="AK60" s="280"/>
      <c r="AL60" s="284"/>
      <c r="AM60" s="280"/>
    </row>
    <row r="61" spans="1:39" ht="18" customHeight="1">
      <c r="A61" s="280">
        <v>58</v>
      </c>
      <c r="B61" s="284"/>
      <c r="C61" s="280"/>
      <c r="D61" s="280"/>
      <c r="E61" s="280"/>
      <c r="F61" s="284"/>
      <c r="G61" s="280"/>
      <c r="H61" s="284"/>
      <c r="I61" s="280"/>
      <c r="K61" s="280">
        <v>58</v>
      </c>
      <c r="L61" s="284"/>
      <c r="M61" s="280"/>
      <c r="N61" s="280"/>
      <c r="O61" s="280"/>
      <c r="P61" s="284"/>
      <c r="Q61" s="280"/>
      <c r="R61" s="284"/>
      <c r="S61" s="280"/>
      <c r="U61" s="280">
        <v>58</v>
      </c>
      <c r="V61" s="284"/>
      <c r="W61" s="280"/>
      <c r="X61" s="280"/>
      <c r="Y61" s="280"/>
      <c r="Z61" s="284"/>
      <c r="AA61" s="280"/>
      <c r="AB61" s="284"/>
      <c r="AC61" s="280"/>
      <c r="AE61" s="280">
        <v>58</v>
      </c>
      <c r="AF61" s="284"/>
      <c r="AG61" s="280"/>
      <c r="AH61" s="280"/>
      <c r="AI61" s="280"/>
      <c r="AJ61" s="284"/>
      <c r="AK61" s="280"/>
      <c r="AL61" s="284"/>
      <c r="AM61" s="280"/>
    </row>
    <row r="62" spans="1:39" ht="18" customHeight="1">
      <c r="A62" s="278">
        <v>59</v>
      </c>
      <c r="B62" s="284"/>
      <c r="C62" s="280"/>
      <c r="D62" s="280"/>
      <c r="E62" s="280"/>
      <c r="F62" s="284"/>
      <c r="G62" s="280"/>
      <c r="H62" s="284"/>
      <c r="I62" s="280"/>
      <c r="K62" s="278">
        <v>59</v>
      </c>
      <c r="L62" s="284"/>
      <c r="M62" s="280"/>
      <c r="N62" s="280"/>
      <c r="O62" s="280"/>
      <c r="P62" s="284"/>
      <c r="Q62" s="280"/>
      <c r="R62" s="284"/>
      <c r="S62" s="280"/>
      <c r="U62" s="278">
        <v>59</v>
      </c>
      <c r="V62" s="284"/>
      <c r="W62" s="280"/>
      <c r="X62" s="280"/>
      <c r="Y62" s="280"/>
      <c r="Z62" s="284"/>
      <c r="AA62" s="280"/>
      <c r="AB62" s="284"/>
      <c r="AC62" s="280"/>
      <c r="AE62" s="278">
        <v>59</v>
      </c>
      <c r="AF62" s="284"/>
      <c r="AG62" s="280"/>
      <c r="AH62" s="280"/>
      <c r="AI62" s="280"/>
      <c r="AJ62" s="284"/>
      <c r="AK62" s="280"/>
      <c r="AL62" s="284"/>
      <c r="AM62" s="280"/>
    </row>
    <row r="63" spans="1:39">
      <c r="A63" s="280">
        <v>60</v>
      </c>
      <c r="B63" s="284"/>
      <c r="C63" s="280"/>
      <c r="D63" s="280"/>
      <c r="E63" s="280"/>
      <c r="F63" s="284"/>
      <c r="G63" s="280"/>
      <c r="H63" s="284"/>
      <c r="I63" s="280"/>
      <c r="K63" s="280">
        <v>60</v>
      </c>
      <c r="L63" s="284"/>
      <c r="M63" s="280"/>
      <c r="N63" s="280"/>
      <c r="O63" s="280"/>
      <c r="P63" s="284"/>
      <c r="Q63" s="280"/>
      <c r="R63" s="284"/>
      <c r="S63" s="280"/>
      <c r="U63" s="280">
        <v>60</v>
      </c>
      <c r="V63" s="284"/>
      <c r="W63" s="280"/>
      <c r="X63" s="280"/>
      <c r="Y63" s="280"/>
      <c r="Z63" s="284"/>
      <c r="AA63" s="280"/>
      <c r="AB63" s="284"/>
      <c r="AC63" s="280"/>
      <c r="AE63" s="280">
        <v>60</v>
      </c>
      <c r="AF63" s="284"/>
      <c r="AG63" s="280"/>
      <c r="AH63" s="280"/>
      <c r="AI63" s="280"/>
      <c r="AJ63" s="284"/>
      <c r="AK63" s="280"/>
      <c r="AL63" s="284"/>
      <c r="AM63" s="280"/>
    </row>
    <row r="64" spans="1:39">
      <c r="A64" s="278">
        <v>61</v>
      </c>
      <c r="B64" s="284"/>
      <c r="C64" s="280"/>
      <c r="D64" s="280"/>
      <c r="E64" s="280"/>
      <c r="F64" s="284"/>
      <c r="G64" s="280"/>
      <c r="H64" s="284"/>
      <c r="I64" s="280"/>
      <c r="K64" s="278">
        <v>61</v>
      </c>
      <c r="L64" s="284"/>
      <c r="M64" s="280"/>
      <c r="N64" s="280"/>
      <c r="O64" s="280"/>
      <c r="P64" s="284"/>
      <c r="Q64" s="280"/>
      <c r="R64" s="284"/>
      <c r="S64" s="280"/>
      <c r="U64" s="278">
        <v>61</v>
      </c>
      <c r="V64" s="284"/>
      <c r="W64" s="280"/>
      <c r="X64" s="280"/>
      <c r="Y64" s="280"/>
      <c r="Z64" s="284"/>
      <c r="AA64" s="280"/>
      <c r="AB64" s="284"/>
      <c r="AC64" s="280"/>
      <c r="AE64" s="278">
        <v>61</v>
      </c>
      <c r="AF64" s="284"/>
      <c r="AG64" s="280"/>
      <c r="AH64" s="280"/>
      <c r="AI64" s="280"/>
      <c r="AJ64" s="284"/>
      <c r="AK64" s="280"/>
      <c r="AL64" s="284"/>
      <c r="AM64" s="280"/>
    </row>
    <row r="65" spans="1:39">
      <c r="A65" s="280">
        <v>62</v>
      </c>
      <c r="B65" s="284"/>
      <c r="C65" s="280"/>
      <c r="D65" s="280"/>
      <c r="E65" s="280"/>
      <c r="F65" s="284"/>
      <c r="G65" s="280"/>
      <c r="H65" s="284"/>
      <c r="I65" s="280"/>
      <c r="K65" s="280">
        <v>62</v>
      </c>
      <c r="L65" s="284"/>
      <c r="M65" s="280"/>
      <c r="N65" s="280"/>
      <c r="O65" s="280"/>
      <c r="P65" s="284"/>
      <c r="Q65" s="280"/>
      <c r="R65" s="284"/>
      <c r="S65" s="280"/>
      <c r="U65" s="280">
        <v>62</v>
      </c>
      <c r="V65" s="284"/>
      <c r="W65" s="280"/>
      <c r="X65" s="280"/>
      <c r="Y65" s="280"/>
      <c r="Z65" s="284"/>
      <c r="AA65" s="280"/>
      <c r="AB65" s="284"/>
      <c r="AC65" s="280"/>
      <c r="AE65" s="280">
        <v>62</v>
      </c>
      <c r="AF65" s="284"/>
      <c r="AG65" s="280"/>
      <c r="AH65" s="280"/>
      <c r="AI65" s="280"/>
      <c r="AJ65" s="284"/>
      <c r="AK65" s="280"/>
      <c r="AL65" s="284"/>
      <c r="AM65" s="280"/>
    </row>
    <row r="66" spans="1:39">
      <c r="A66" s="278">
        <v>63</v>
      </c>
      <c r="B66" s="284"/>
      <c r="C66" s="280"/>
      <c r="D66" s="280"/>
      <c r="E66" s="280"/>
      <c r="F66" s="284"/>
      <c r="G66" s="280"/>
      <c r="H66" s="284"/>
      <c r="I66" s="280"/>
      <c r="K66" s="278">
        <v>63</v>
      </c>
      <c r="L66" s="284"/>
      <c r="M66" s="280"/>
      <c r="N66" s="280"/>
      <c r="O66" s="280"/>
      <c r="P66" s="284"/>
      <c r="Q66" s="280"/>
      <c r="R66" s="284"/>
      <c r="S66" s="280"/>
      <c r="U66" s="278">
        <v>63</v>
      </c>
      <c r="V66" s="284"/>
      <c r="W66" s="280"/>
      <c r="X66" s="280"/>
      <c r="Y66" s="280"/>
      <c r="Z66" s="284"/>
      <c r="AA66" s="280"/>
      <c r="AB66" s="284"/>
      <c r="AC66" s="280"/>
      <c r="AE66" s="278">
        <v>63</v>
      </c>
      <c r="AF66" s="284"/>
      <c r="AG66" s="280"/>
      <c r="AH66" s="280"/>
      <c r="AI66" s="280"/>
      <c r="AJ66" s="284"/>
      <c r="AK66" s="280"/>
      <c r="AL66" s="284"/>
      <c r="AM66" s="280"/>
    </row>
    <row r="67" spans="1:39">
      <c r="A67" s="280">
        <v>64</v>
      </c>
      <c r="B67" s="284"/>
      <c r="C67" s="280"/>
      <c r="D67" s="280"/>
      <c r="E67" s="280"/>
      <c r="F67" s="284"/>
      <c r="G67" s="280"/>
      <c r="H67" s="284"/>
      <c r="I67" s="280"/>
      <c r="K67" s="280">
        <v>64</v>
      </c>
      <c r="L67" s="284"/>
      <c r="M67" s="280"/>
      <c r="N67" s="280"/>
      <c r="O67" s="280"/>
      <c r="P67" s="284"/>
      <c r="Q67" s="280"/>
      <c r="R67" s="284"/>
      <c r="S67" s="280"/>
      <c r="U67" s="280">
        <v>64</v>
      </c>
      <c r="V67" s="284"/>
      <c r="W67" s="280"/>
      <c r="X67" s="280"/>
      <c r="Y67" s="280"/>
      <c r="Z67" s="284"/>
      <c r="AA67" s="280"/>
      <c r="AB67" s="284"/>
      <c r="AC67" s="280"/>
      <c r="AE67" s="280">
        <v>64</v>
      </c>
      <c r="AF67" s="284"/>
      <c r="AG67" s="280"/>
      <c r="AH67" s="280"/>
      <c r="AI67" s="280"/>
      <c r="AJ67" s="284"/>
      <c r="AK67" s="280"/>
      <c r="AL67" s="284"/>
      <c r="AM67" s="280"/>
    </row>
    <row r="68" spans="1:39">
      <c r="A68" s="278">
        <v>65</v>
      </c>
      <c r="B68" s="284"/>
      <c r="C68" s="280"/>
      <c r="D68" s="280"/>
      <c r="E68" s="280"/>
      <c r="F68" s="284"/>
      <c r="G68" s="280"/>
      <c r="H68" s="284"/>
      <c r="I68" s="280"/>
      <c r="K68" s="278">
        <v>65</v>
      </c>
      <c r="L68" s="284"/>
      <c r="M68" s="280"/>
      <c r="N68" s="280"/>
      <c r="O68" s="280"/>
      <c r="P68" s="284"/>
      <c r="Q68" s="280"/>
      <c r="R68" s="284"/>
      <c r="S68" s="280"/>
      <c r="U68" s="278">
        <v>65</v>
      </c>
      <c r="V68" s="284"/>
      <c r="W68" s="280"/>
      <c r="X68" s="280"/>
      <c r="Y68" s="280"/>
      <c r="Z68" s="284"/>
      <c r="AA68" s="280"/>
      <c r="AB68" s="284"/>
      <c r="AC68" s="280"/>
      <c r="AE68" s="278">
        <v>65</v>
      </c>
      <c r="AF68" s="284"/>
      <c r="AG68" s="280"/>
      <c r="AH68" s="280"/>
      <c r="AI68" s="280"/>
      <c r="AJ68" s="284"/>
      <c r="AK68" s="280"/>
      <c r="AL68" s="284"/>
      <c r="AM68" s="280"/>
    </row>
    <row r="69" spans="1:39">
      <c r="A69" s="280">
        <v>66</v>
      </c>
      <c r="B69" s="284"/>
      <c r="C69" s="280"/>
      <c r="D69" s="280"/>
      <c r="E69" s="280"/>
      <c r="F69" s="284"/>
      <c r="G69" s="280"/>
      <c r="H69" s="284"/>
      <c r="I69" s="280"/>
      <c r="K69" s="280">
        <v>66</v>
      </c>
      <c r="L69" s="284"/>
      <c r="M69" s="280"/>
      <c r="N69" s="280"/>
      <c r="O69" s="280"/>
      <c r="P69" s="284"/>
      <c r="Q69" s="280"/>
      <c r="R69" s="284"/>
      <c r="S69" s="280"/>
      <c r="U69" s="280">
        <v>66</v>
      </c>
      <c r="V69" s="284"/>
      <c r="W69" s="280"/>
      <c r="X69" s="280"/>
      <c r="Y69" s="280"/>
      <c r="Z69" s="284"/>
      <c r="AA69" s="280"/>
      <c r="AB69" s="284"/>
      <c r="AC69" s="280"/>
      <c r="AE69" s="280">
        <v>66</v>
      </c>
      <c r="AF69" s="284"/>
      <c r="AG69" s="280"/>
      <c r="AH69" s="280"/>
      <c r="AI69" s="280"/>
      <c r="AJ69" s="284"/>
      <c r="AK69" s="280"/>
      <c r="AL69" s="284"/>
      <c r="AM69" s="280"/>
    </row>
    <row r="70" spans="1:39">
      <c r="A70" s="278">
        <v>67</v>
      </c>
      <c r="B70" s="284"/>
      <c r="C70" s="280"/>
      <c r="D70" s="280"/>
      <c r="E70" s="280"/>
      <c r="F70" s="284"/>
      <c r="G70" s="280"/>
      <c r="H70" s="284"/>
      <c r="I70" s="280"/>
      <c r="K70" s="278">
        <v>67</v>
      </c>
      <c r="L70" s="284"/>
      <c r="M70" s="280"/>
      <c r="N70" s="280"/>
      <c r="O70" s="280"/>
      <c r="P70" s="284"/>
      <c r="Q70" s="280"/>
      <c r="R70" s="284"/>
      <c r="S70" s="280"/>
      <c r="U70" s="278">
        <v>67</v>
      </c>
      <c r="V70" s="284"/>
      <c r="W70" s="280"/>
      <c r="X70" s="280"/>
      <c r="Y70" s="280"/>
      <c r="Z70" s="284"/>
      <c r="AA70" s="280"/>
      <c r="AB70" s="284"/>
      <c r="AC70" s="280"/>
      <c r="AE70" s="278">
        <v>67</v>
      </c>
      <c r="AF70" s="284"/>
      <c r="AG70" s="280"/>
      <c r="AH70" s="280"/>
      <c r="AI70" s="280"/>
      <c r="AJ70" s="284"/>
      <c r="AK70" s="280"/>
      <c r="AL70" s="284"/>
      <c r="AM70" s="280"/>
    </row>
    <row r="71" spans="1:39">
      <c r="A71" s="280">
        <v>68</v>
      </c>
      <c r="B71" s="284"/>
      <c r="C71" s="280"/>
      <c r="D71" s="280"/>
      <c r="E71" s="280"/>
      <c r="F71" s="284"/>
      <c r="G71" s="280"/>
      <c r="H71" s="284"/>
      <c r="I71" s="280"/>
      <c r="K71" s="280">
        <v>68</v>
      </c>
      <c r="L71" s="284"/>
      <c r="M71" s="280"/>
      <c r="N71" s="280"/>
      <c r="O71" s="280"/>
      <c r="P71" s="284"/>
      <c r="Q71" s="280"/>
      <c r="R71" s="284"/>
      <c r="S71" s="280"/>
      <c r="U71" s="280">
        <v>68</v>
      </c>
      <c r="V71" s="284"/>
      <c r="W71" s="280"/>
      <c r="X71" s="280"/>
      <c r="Y71" s="280"/>
      <c r="Z71" s="284"/>
      <c r="AA71" s="280"/>
      <c r="AB71" s="284"/>
      <c r="AC71" s="280"/>
      <c r="AE71" s="280">
        <v>68</v>
      </c>
      <c r="AF71" s="284"/>
      <c r="AG71" s="280"/>
      <c r="AH71" s="280"/>
      <c r="AI71" s="280"/>
      <c r="AJ71" s="284"/>
      <c r="AK71" s="280"/>
      <c r="AL71" s="284"/>
      <c r="AM71" s="280"/>
    </row>
    <row r="72" spans="1:39">
      <c r="A72" s="278">
        <v>69</v>
      </c>
      <c r="B72" s="284"/>
      <c r="C72" s="280"/>
      <c r="D72" s="280"/>
      <c r="E72" s="280"/>
      <c r="F72" s="284"/>
      <c r="G72" s="280"/>
      <c r="H72" s="284"/>
      <c r="I72" s="280"/>
      <c r="K72" s="278">
        <v>69</v>
      </c>
      <c r="L72" s="284"/>
      <c r="M72" s="280"/>
      <c r="N72" s="280"/>
      <c r="O72" s="280"/>
      <c r="P72" s="284"/>
      <c r="Q72" s="280"/>
      <c r="R72" s="284"/>
      <c r="S72" s="280"/>
      <c r="U72" s="278">
        <v>69</v>
      </c>
      <c r="V72" s="284"/>
      <c r="W72" s="280"/>
      <c r="X72" s="280"/>
      <c r="Y72" s="280"/>
      <c r="Z72" s="284"/>
      <c r="AA72" s="280"/>
      <c r="AB72" s="284"/>
      <c r="AC72" s="280"/>
      <c r="AE72" s="278">
        <v>69</v>
      </c>
      <c r="AF72" s="284"/>
      <c r="AG72" s="280"/>
      <c r="AH72" s="280"/>
      <c r="AI72" s="280"/>
      <c r="AJ72" s="284"/>
      <c r="AK72" s="280"/>
      <c r="AL72" s="284"/>
      <c r="AM72" s="280"/>
    </row>
    <row r="73" spans="1:39">
      <c r="A73" s="280">
        <v>70</v>
      </c>
      <c r="B73" s="284"/>
      <c r="C73" s="280"/>
      <c r="D73" s="280"/>
      <c r="E73" s="280"/>
      <c r="F73" s="284"/>
      <c r="G73" s="280"/>
      <c r="H73" s="284"/>
      <c r="I73" s="280"/>
      <c r="K73" s="280">
        <v>70</v>
      </c>
      <c r="L73" s="284"/>
      <c r="M73" s="280"/>
      <c r="N73" s="280"/>
      <c r="O73" s="280"/>
      <c r="P73" s="284"/>
      <c r="Q73" s="280"/>
      <c r="R73" s="284"/>
      <c r="S73" s="280"/>
      <c r="U73" s="280">
        <v>70</v>
      </c>
      <c r="V73" s="284"/>
      <c r="W73" s="280"/>
      <c r="X73" s="280"/>
      <c r="Y73" s="280"/>
      <c r="Z73" s="284"/>
      <c r="AA73" s="280"/>
      <c r="AB73" s="284"/>
      <c r="AC73" s="280"/>
      <c r="AE73" s="280">
        <v>70</v>
      </c>
      <c r="AF73" s="284"/>
      <c r="AG73" s="280"/>
      <c r="AH73" s="280"/>
      <c r="AI73" s="280"/>
      <c r="AJ73" s="284"/>
      <c r="AK73" s="280"/>
      <c r="AL73" s="284"/>
      <c r="AM73" s="280"/>
    </row>
  </sheetData>
  <mergeCells count="24">
    <mergeCell ref="B2:C2"/>
    <mergeCell ref="D2:E2"/>
    <mergeCell ref="F2:G2"/>
    <mergeCell ref="H2:I2"/>
    <mergeCell ref="A1:I1"/>
    <mergeCell ref="A2:A3"/>
    <mergeCell ref="K1:S1"/>
    <mergeCell ref="K2:K3"/>
    <mergeCell ref="L2:M2"/>
    <mergeCell ref="N2:O2"/>
    <mergeCell ref="P2:Q2"/>
    <mergeCell ref="R2:S2"/>
    <mergeCell ref="U1:AC1"/>
    <mergeCell ref="U2:U3"/>
    <mergeCell ref="V2:W2"/>
    <mergeCell ref="X2:Y2"/>
    <mergeCell ref="Z2:AA2"/>
    <mergeCell ref="AB2:AC2"/>
    <mergeCell ref="AE1:AM1"/>
    <mergeCell ref="AE2:AE3"/>
    <mergeCell ref="AF2:AG2"/>
    <mergeCell ref="AH2:AI2"/>
    <mergeCell ref="AJ2:AK2"/>
    <mergeCell ref="AL2:AM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희케 자체 후원금 현황</vt:lpstr>
      <vt:lpstr>희케 자체 후원품 현황</vt:lpstr>
      <vt:lpstr>★기부 인증 프로그램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NB0008</cp:lastModifiedBy>
  <cp:lastPrinted>2026-08-11T10:38:52Z</cp:lastPrinted>
  <dcterms:created xsi:type="dcterms:W3CDTF">2023-02-01T04:34:20Z</dcterms:created>
  <dcterms:modified xsi:type="dcterms:W3CDTF">2026-08-12T06:10:18Z</dcterms:modified>
</cp:coreProperties>
</file>